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stevenk\Downloads\"/>
    </mc:Choice>
  </mc:AlternateContent>
  <xr:revisionPtr revIDLastSave="0" documentId="8_{3B0050B9-1D95-4DE2-A2D2-9A2E652093E9}" xr6:coauthVersionLast="36" xr6:coauthVersionMax="36" xr10:uidLastSave="{00000000-0000-0000-0000-000000000000}"/>
  <bookViews>
    <workbookView xWindow="210" yWindow="45" windowWidth="12510" windowHeight="7890"/>
  </bookViews>
  <sheets>
    <sheet name="Financial Indicators Worksheet" sheetId="1" r:id="rId1"/>
  </sheets>
  <definedNames>
    <definedName name="_xlnm.Print_Area" localSheetId="0">'Financial Indicators Worksheet'!$A$1:$D$108</definedName>
    <definedName name="_xlnm.Print_Titles" localSheetId="0">'Financial Indicators Worksheet'!$1:$1</definedName>
    <definedName name="Z_6CB4AC7B_509A_411D_9ABC_CD762B5597EC_.wvu.PrintArea" localSheetId="0" hidden="1">'Financial Indicators Worksheet'!$A$10:$C$92</definedName>
  </definedNames>
  <calcPr calcId="191029" fullCalcOnLoad="1"/>
  <customWorkbookViews>
    <customWorkbookView name="Steven Kraemer - Personal View" guid="{6CB4AC7B-509A-411D-9ABC-CD762B5597EC}" mergeInterval="0" personalView="1" maximized="1" windowWidth="1680" windowHeight="777" activeSheetId="1"/>
  </customWorkbookViews>
</workbook>
</file>

<file path=xl/calcChain.xml><?xml version="1.0" encoding="utf-8"?>
<calcChain xmlns="http://schemas.openxmlformats.org/spreadsheetml/2006/main">
  <c r="K81" i="1" l="1"/>
  <c r="J81" i="1"/>
  <c r="I81" i="1"/>
  <c r="J38" i="1"/>
  <c r="L12" i="1"/>
  <c r="L11" i="1"/>
  <c r="L96" i="1"/>
  <c r="P96" i="1"/>
  <c r="D96" i="1" s="1"/>
  <c r="J1" i="1"/>
  <c r="L92" i="1"/>
  <c r="L91" i="1"/>
  <c r="L90" i="1"/>
  <c r="L89" i="1"/>
  <c r="L88" i="1"/>
  <c r="L87" i="1"/>
  <c r="M53" i="1"/>
  <c r="O50" i="1"/>
  <c r="P50" i="1"/>
  <c r="D50" i="1"/>
  <c r="I50" i="1"/>
  <c r="K50" i="1"/>
  <c r="J50" i="1"/>
  <c r="I96" i="1"/>
  <c r="I79" i="1"/>
  <c r="I71" i="1"/>
  <c r="M72" i="1"/>
  <c r="I8" i="1"/>
  <c r="K9" i="1"/>
  <c r="P9" i="1" s="1"/>
  <c r="D9" i="1" s="1"/>
  <c r="K8" i="1"/>
  <c r="P8" i="1"/>
  <c r="D8" i="1"/>
  <c r="I9" i="1"/>
  <c r="H9" i="1"/>
  <c r="G9" i="1" s="1"/>
  <c r="J9" i="1" s="1"/>
  <c r="J8" i="1"/>
  <c r="N67" i="1"/>
  <c r="M67" i="1"/>
  <c r="M59" i="1"/>
  <c r="J60" i="1"/>
  <c r="M42" i="1"/>
  <c r="M40" i="1"/>
  <c r="K40" i="1"/>
  <c r="P40" i="1" s="1"/>
  <c r="D40" i="1" s="1"/>
  <c r="J40" i="1"/>
  <c r="N78" i="1"/>
  <c r="N75" i="1"/>
  <c r="M75" i="1"/>
  <c r="L46" i="1"/>
  <c r="K93" i="1"/>
  <c r="P93" i="1"/>
  <c r="D93" i="1" s="1"/>
  <c r="J93" i="1"/>
  <c r="I93" i="1"/>
  <c r="K95" i="1"/>
  <c r="P95" i="1"/>
  <c r="D95" i="1"/>
  <c r="J95" i="1"/>
  <c r="I95" i="1"/>
  <c r="K94" i="1"/>
  <c r="P94" i="1" s="1"/>
  <c r="D94" i="1" s="1"/>
  <c r="J94" i="1"/>
  <c r="I94" i="1"/>
  <c r="M77" i="1"/>
  <c r="O83" i="1"/>
  <c r="O85" i="1"/>
  <c r="O84" i="1"/>
  <c r="M85" i="1"/>
  <c r="M79" i="1"/>
  <c r="M78" i="1"/>
  <c r="O72" i="1"/>
  <c r="P72" i="1" s="1"/>
  <c r="D72" i="1" s="1"/>
  <c r="O59" i="1"/>
  <c r="P59" i="1" s="1"/>
  <c r="D59" i="1" s="1"/>
  <c r="O53" i="1"/>
  <c r="P53" i="1" s="1"/>
  <c r="D53" i="1" s="1"/>
  <c r="O48" i="1"/>
  <c r="M44" i="1"/>
  <c r="N31" i="1"/>
  <c r="M31" i="1"/>
  <c r="M25" i="1"/>
  <c r="M19" i="1"/>
  <c r="J72" i="1"/>
  <c r="J84" i="1"/>
  <c r="J14" i="1"/>
  <c r="I85" i="1"/>
  <c r="J85" i="1"/>
  <c r="K85" i="1"/>
  <c r="K83" i="1"/>
  <c r="K84" i="1"/>
  <c r="K15" i="1"/>
  <c r="P15" i="1" s="1"/>
  <c r="D15" i="1" s="1"/>
  <c r="J83" i="1"/>
  <c r="O71" i="1"/>
  <c r="O70" i="1"/>
  <c r="O69" i="1"/>
  <c r="P69" i="1" s="1"/>
  <c r="D69" i="1" s="1"/>
  <c r="O67" i="1"/>
  <c r="O66" i="1"/>
  <c r="P66" i="1" s="1"/>
  <c r="D66" i="1" s="1"/>
  <c r="O65" i="1"/>
  <c r="P65" i="1" s="1"/>
  <c r="D65" i="1" s="1"/>
  <c r="O64" i="1"/>
  <c r="P64" i="1"/>
  <c r="D64" i="1"/>
  <c r="O63" i="1"/>
  <c r="O62" i="1"/>
  <c r="O60" i="1"/>
  <c r="P60" i="1"/>
  <c r="D60" i="1" s="1"/>
  <c r="O58" i="1"/>
  <c r="O57" i="1"/>
  <c r="P57" i="1" s="1"/>
  <c r="D57" i="1" s="1"/>
  <c r="O56" i="1"/>
  <c r="P56" i="1" s="1"/>
  <c r="D56" i="1" s="1"/>
  <c r="O54" i="1"/>
  <c r="P54" i="1"/>
  <c r="D54" i="1" s="1"/>
  <c r="O52" i="1"/>
  <c r="O51" i="1"/>
  <c r="P51" i="1"/>
  <c r="D51" i="1" s="1"/>
  <c r="O49" i="1"/>
  <c r="I48" i="1"/>
  <c r="K79" i="1"/>
  <c r="P79" i="1"/>
  <c r="D79" i="1"/>
  <c r="K78" i="1"/>
  <c r="P78" i="1" s="1"/>
  <c r="D78" i="1" s="1"/>
  <c r="K77" i="1"/>
  <c r="P77" i="1"/>
  <c r="D77" i="1"/>
  <c r="K75" i="1"/>
  <c r="P75" i="1" s="1"/>
  <c r="D75" i="1" s="1"/>
  <c r="K74" i="1"/>
  <c r="P74" i="1"/>
  <c r="D74" i="1"/>
  <c r="K72" i="1"/>
  <c r="K71" i="1"/>
  <c r="P71" i="1"/>
  <c r="D71" i="1"/>
  <c r="K70" i="1"/>
  <c r="P70" i="1"/>
  <c r="D70" i="1" s="1"/>
  <c r="K69" i="1"/>
  <c r="K67" i="1"/>
  <c r="P67" i="1" s="1"/>
  <c r="D67" i="1" s="1"/>
  <c r="K66" i="1"/>
  <c r="K65" i="1"/>
  <c r="K64" i="1"/>
  <c r="K63" i="1"/>
  <c r="P63" i="1" s="1"/>
  <c r="D63" i="1" s="1"/>
  <c r="K62" i="1"/>
  <c r="P62" i="1" s="1"/>
  <c r="D62" i="1" s="1"/>
  <c r="K60" i="1"/>
  <c r="K59" i="1"/>
  <c r="K58" i="1"/>
  <c r="K57" i="1"/>
  <c r="K56" i="1"/>
  <c r="K54" i="1"/>
  <c r="K53" i="1"/>
  <c r="K52" i="1"/>
  <c r="P52" i="1" s="1"/>
  <c r="D52" i="1" s="1"/>
  <c r="K51" i="1"/>
  <c r="K49" i="1"/>
  <c r="P49" i="1"/>
  <c r="D49" i="1" s="1"/>
  <c r="K48" i="1"/>
  <c r="P48" i="1"/>
  <c r="D48" i="1" s="1"/>
  <c r="K44" i="1"/>
  <c r="P44" i="1"/>
  <c r="D44" i="1"/>
  <c r="K42" i="1"/>
  <c r="P42" i="1"/>
  <c r="D42" i="1" s="1"/>
  <c r="K38" i="1"/>
  <c r="K37" i="1"/>
  <c r="P37" i="1" s="1"/>
  <c r="D37" i="1" s="1"/>
  <c r="K36" i="1"/>
  <c r="P36" i="1" s="1"/>
  <c r="D36" i="1" s="1"/>
  <c r="K35" i="1"/>
  <c r="P35" i="1" s="1"/>
  <c r="D35" i="1" s="1"/>
  <c r="K33" i="1"/>
  <c r="P33" i="1" s="1"/>
  <c r="D33" i="1" s="1"/>
  <c r="K31" i="1"/>
  <c r="P31" i="1" s="1"/>
  <c r="D31" i="1" s="1"/>
  <c r="K30" i="1"/>
  <c r="P30" i="1" s="1"/>
  <c r="D30" i="1" s="1"/>
  <c r="K29" i="1"/>
  <c r="P29" i="1"/>
  <c r="D29" i="1"/>
  <c r="K28" i="1"/>
  <c r="P28" i="1" s="1"/>
  <c r="D28" i="1" s="1"/>
  <c r="K26" i="1"/>
  <c r="P26" i="1" s="1"/>
  <c r="D26" i="1" s="1"/>
  <c r="K25" i="1"/>
  <c r="P25" i="1" s="1"/>
  <c r="D25" i="1" s="1"/>
  <c r="K24" i="1"/>
  <c r="P24" i="1"/>
  <c r="D24" i="1"/>
  <c r="K23" i="1"/>
  <c r="P23" i="1" s="1"/>
  <c r="D23" i="1" s="1"/>
  <c r="K22" i="1"/>
  <c r="P22" i="1" s="1"/>
  <c r="D22" i="1" s="1"/>
  <c r="K20" i="1"/>
  <c r="P20" i="1" s="1"/>
  <c r="D20" i="1" s="1"/>
  <c r="K19" i="1"/>
  <c r="P19" i="1"/>
  <c r="D19" i="1"/>
  <c r="K18" i="1"/>
  <c r="P18" i="1" s="1"/>
  <c r="D18" i="1" s="1"/>
  <c r="K17" i="1"/>
  <c r="P17" i="1" s="1"/>
  <c r="D17" i="1" s="1"/>
  <c r="K16" i="1"/>
  <c r="P16" i="1" s="1"/>
  <c r="D16" i="1" s="1"/>
  <c r="K14" i="1"/>
  <c r="P14" i="1"/>
  <c r="D14" i="1"/>
  <c r="J79" i="1"/>
  <c r="J78" i="1"/>
  <c r="J77" i="1"/>
  <c r="J75" i="1"/>
  <c r="J74" i="1"/>
  <c r="J70" i="1"/>
  <c r="J69" i="1"/>
  <c r="J67" i="1"/>
  <c r="J66" i="1"/>
  <c r="J65" i="1"/>
  <c r="J64" i="1"/>
  <c r="J63" i="1"/>
  <c r="J62" i="1"/>
  <c r="J59" i="1"/>
  <c r="J58" i="1"/>
  <c r="J57" i="1"/>
  <c r="J56" i="1"/>
  <c r="J54" i="1"/>
  <c r="J53" i="1"/>
  <c r="J52" i="1"/>
  <c r="J51" i="1"/>
  <c r="J49" i="1"/>
  <c r="J48" i="1"/>
  <c r="J44" i="1"/>
  <c r="J42" i="1"/>
  <c r="J37" i="1"/>
  <c r="J36" i="1"/>
  <c r="J35" i="1"/>
  <c r="J33" i="1"/>
  <c r="J31" i="1"/>
  <c r="J30" i="1"/>
  <c r="J29" i="1"/>
  <c r="J28" i="1"/>
  <c r="J26" i="1"/>
  <c r="J25" i="1"/>
  <c r="J24" i="1"/>
  <c r="J23" i="1"/>
  <c r="J22" i="1"/>
  <c r="J20" i="1"/>
  <c r="J19" i="1"/>
  <c r="J18" i="1"/>
  <c r="J17" i="1"/>
  <c r="J16" i="1"/>
  <c r="J15" i="1"/>
  <c r="I11" i="1"/>
  <c r="P11" i="1"/>
  <c r="D11" i="1" s="1"/>
  <c r="I12" i="1"/>
  <c r="P12" i="1" s="1"/>
  <c r="D12" i="1" s="1"/>
  <c r="I14" i="1"/>
  <c r="I15" i="1"/>
  <c r="I16" i="1"/>
  <c r="I17" i="1"/>
  <c r="I18" i="1"/>
  <c r="I19" i="1"/>
  <c r="I20" i="1"/>
  <c r="I22" i="1"/>
  <c r="I23" i="1"/>
  <c r="I24" i="1"/>
  <c r="I25" i="1"/>
  <c r="I26" i="1"/>
  <c r="I28" i="1"/>
  <c r="I29" i="1"/>
  <c r="I30" i="1"/>
  <c r="I31" i="1"/>
  <c r="I33" i="1"/>
  <c r="I35" i="1"/>
  <c r="I36" i="1"/>
  <c r="I37" i="1"/>
  <c r="I38" i="1"/>
  <c r="I40" i="1"/>
  <c r="I42" i="1"/>
  <c r="I44" i="1"/>
  <c r="I46" i="1"/>
  <c r="P46" i="1" s="1"/>
  <c r="D46" i="1" s="1"/>
  <c r="I49" i="1"/>
  <c r="I51" i="1"/>
  <c r="I52" i="1"/>
  <c r="I53" i="1"/>
  <c r="I54" i="1"/>
  <c r="I56" i="1"/>
  <c r="I57" i="1"/>
  <c r="I58" i="1"/>
  <c r="I59" i="1"/>
  <c r="I60" i="1"/>
  <c r="I62" i="1"/>
  <c r="I63" i="1"/>
  <c r="I64" i="1"/>
  <c r="I65" i="1"/>
  <c r="I66" i="1"/>
  <c r="I67" i="1"/>
  <c r="I69" i="1"/>
  <c r="I70" i="1"/>
  <c r="I72" i="1"/>
  <c r="I74" i="1"/>
  <c r="I75" i="1"/>
  <c r="I77" i="1"/>
  <c r="I78" i="1"/>
  <c r="I84" i="1"/>
  <c r="I83" i="1"/>
  <c r="I87" i="1"/>
  <c r="I88" i="1"/>
  <c r="P88" i="1" s="1"/>
  <c r="D88" i="1" s="1"/>
  <c r="I89" i="1"/>
  <c r="P89" i="1"/>
  <c r="D89" i="1" s="1"/>
  <c r="I90" i="1"/>
  <c r="I91" i="1"/>
  <c r="P91" i="1"/>
  <c r="D91" i="1" s="1"/>
  <c r="I92" i="1"/>
  <c r="P92" i="1"/>
  <c r="D92" i="1" s="1"/>
  <c r="M46" i="1"/>
  <c r="J71" i="1"/>
  <c r="P58" i="1"/>
  <c r="D58" i="1" s="1"/>
  <c r="P90" i="1"/>
  <c r="D90" i="1" s="1"/>
  <c r="P87" i="1"/>
  <c r="D87" i="1" s="1"/>
  <c r="P38" i="1"/>
  <c r="D38" i="1"/>
  <c r="P83" i="1"/>
  <c r="D83" i="1" s="1"/>
  <c r="P81" i="1"/>
  <c r="D81" i="1"/>
  <c r="P85" i="1"/>
  <c r="D85" i="1"/>
  <c r="P84" i="1"/>
  <c r="D84" i="1" s="1"/>
</calcChain>
</file>

<file path=xl/sharedStrings.xml><?xml version="1.0" encoding="utf-8"?>
<sst xmlns="http://schemas.openxmlformats.org/spreadsheetml/2006/main" count="96" uniqueCount="91">
  <si>
    <t xml:space="preserve">Net Position – Restricted </t>
  </si>
  <si>
    <t>Net Position – Unrestricted</t>
  </si>
  <si>
    <t>Total Expenses</t>
  </si>
  <si>
    <t xml:space="preserve">Charges for Services </t>
  </si>
  <si>
    <t>Operating Grants &amp; Contributions</t>
  </si>
  <si>
    <t>Capital Grants &amp; Contributions</t>
  </si>
  <si>
    <t>General Revenues</t>
  </si>
  <si>
    <t>Min. Value</t>
  </si>
  <si>
    <t>Max. Value</t>
  </si>
  <si>
    <t>Deferred Outflows of Resources</t>
  </si>
  <si>
    <t>Deferred Inflows of Resources</t>
  </si>
  <si>
    <t>Error Check</t>
  </si>
  <si>
    <t>Cash and cash equivalents</t>
  </si>
  <si>
    <t>Investments</t>
  </si>
  <si>
    <t>Cash Overdraft</t>
  </si>
  <si>
    <t>Fund Balance – Nonspendable</t>
  </si>
  <si>
    <t>Fund Balance – Restricted</t>
  </si>
  <si>
    <t>Fund Balance – Committed</t>
  </si>
  <si>
    <t>Fund Balance – Assigned</t>
  </si>
  <si>
    <t>Fund Balance – Unassigned</t>
  </si>
  <si>
    <t>Total Expenditures</t>
  </si>
  <si>
    <t>Total Other Financing Sources (Uses)</t>
  </si>
  <si>
    <t xml:space="preserve">Cash Overdraft </t>
  </si>
  <si>
    <t>Due to Other Funds, Component Units, and Governments</t>
  </si>
  <si>
    <t>Total Revenues</t>
  </si>
  <si>
    <r>
      <rPr>
        <b/>
        <sz val="11"/>
        <color indexed="8"/>
        <rFont val="Calibri"/>
        <family val="2"/>
      </rPr>
      <t>Date that reporting period ended</t>
    </r>
    <r>
      <rPr>
        <sz val="11"/>
        <color theme="1"/>
        <rFont val="Calibri"/>
        <family val="2"/>
        <scheme val="minor"/>
      </rPr>
      <t xml:space="preserve">
[mm/dd/yyyy] </t>
    </r>
  </si>
  <si>
    <r>
      <rPr>
        <b/>
        <sz val="11"/>
        <color indexed="8"/>
        <rFont val="Calibri"/>
        <family val="2"/>
      </rPr>
      <t>Restricted Assets</t>
    </r>
    <r>
      <rPr>
        <sz val="11"/>
        <color theme="1"/>
        <rFont val="Calibri"/>
        <family val="2"/>
        <scheme val="minor"/>
      </rPr>
      <t xml:space="preserve">
[Restricted Cash, Restricted Investments, etc.]</t>
    </r>
  </si>
  <si>
    <t>Min/Max
Check</t>
  </si>
  <si>
    <t>Numeric/N/A
Check</t>
  </si>
  <si>
    <t>Valid Value
List Check</t>
  </si>
  <si>
    <t xml:space="preserve">Complete 
Data Check
</t>
  </si>
  <si>
    <t>Logic
Check 1</t>
  </si>
  <si>
    <t>Logic
Check 2</t>
  </si>
  <si>
    <t>Logic
Check 3</t>
  </si>
  <si>
    <t>Error
Check</t>
  </si>
  <si>
    <t>General Instructions</t>
  </si>
  <si>
    <r>
      <t xml:space="preserve">Receivables, net
</t>
    </r>
    <r>
      <rPr>
        <sz val="11"/>
        <rFont val="Calibri"/>
        <family val="2"/>
      </rPr>
      <t>[Do not include amounts due from other funds, component units, or governments.]</t>
    </r>
  </si>
  <si>
    <t>Net Position – Net Investment in Capital Assets</t>
  </si>
  <si>
    <r>
      <t xml:space="preserve">Entity ID #
</t>
    </r>
    <r>
      <rPr>
        <sz val="11"/>
        <rFont val="Calibri"/>
        <family val="2"/>
      </rPr>
      <t>[This is the ID number assigned to the entity.]</t>
    </r>
  </si>
  <si>
    <t>Engagement Information
( Lines 1 - 2 )</t>
  </si>
  <si>
    <t>Report
( Lines 3 - 4 )</t>
  </si>
  <si>
    <t>Government-wide Financial Statements
Statement of Net Position
Primary Government [Total of Governmental Activities &amp; Business-Type Activities]
( Lines 5 - 20 )</t>
  </si>
  <si>
    <r>
      <rPr>
        <b/>
        <sz val="11"/>
        <color indexed="8"/>
        <rFont val="Calibri"/>
        <family val="2"/>
      </rPr>
      <t>All Other Assets</t>
    </r>
    <r>
      <rPr>
        <sz val="11"/>
        <color indexed="8"/>
        <rFont val="Calibri"/>
        <family val="2"/>
      </rPr>
      <t xml:space="preserve">
[All remaining assets not included on lines 5 through 8.]</t>
    </r>
  </si>
  <si>
    <r>
      <rPr>
        <b/>
        <sz val="11"/>
        <color indexed="8"/>
        <rFont val="Calibri"/>
        <family val="2"/>
      </rPr>
      <t>Total Assets</t>
    </r>
    <r>
      <rPr>
        <sz val="11"/>
        <color theme="1"/>
        <rFont val="Calibri"/>
        <family val="2"/>
        <scheme val="minor"/>
      </rPr>
      <t xml:space="preserve">
[Must equal the sum of lines 5 through 9.]</t>
    </r>
  </si>
  <si>
    <r>
      <rPr>
        <b/>
        <sz val="11"/>
        <color indexed="8"/>
        <rFont val="Calibri"/>
        <family val="2"/>
      </rPr>
      <t>All Other Current Liabilities</t>
    </r>
    <r>
      <rPr>
        <sz val="11"/>
        <color indexed="8"/>
        <rFont val="Calibri"/>
        <family val="2"/>
      </rPr>
      <t xml:space="preserve">
[Include current portion of non-current liabilities; 
Exclude cash overdraft amount on line 12.]</t>
    </r>
  </si>
  <si>
    <r>
      <rPr>
        <b/>
        <sz val="11"/>
        <color indexed="8"/>
        <rFont val="Calibri"/>
        <family val="2"/>
      </rPr>
      <t>Non-Current Liabilities</t>
    </r>
    <r>
      <rPr>
        <sz val="11"/>
        <color theme="1"/>
        <rFont val="Calibri"/>
        <family val="2"/>
        <scheme val="minor"/>
      </rPr>
      <t xml:space="preserve">
[Exclude current portion of non-current liabilities reported on line 13.]</t>
    </r>
  </si>
  <si>
    <r>
      <rPr>
        <b/>
        <sz val="11"/>
        <color indexed="8"/>
        <rFont val="Calibri"/>
        <family val="2"/>
      </rPr>
      <t>Total Liabilities</t>
    </r>
    <r>
      <rPr>
        <sz val="11"/>
        <color theme="1"/>
        <rFont val="Calibri"/>
        <family val="2"/>
        <scheme val="minor"/>
      </rPr>
      <t xml:space="preserve">
[Must equal the sum of lines 12 through 14.]</t>
    </r>
  </si>
  <si>
    <r>
      <rPr>
        <b/>
        <sz val="11"/>
        <color indexed="8"/>
        <rFont val="Calibri"/>
        <family val="2"/>
      </rPr>
      <t>Total Net Position</t>
    </r>
    <r>
      <rPr>
        <sz val="11"/>
        <color theme="1"/>
        <rFont val="Calibri"/>
        <family val="2"/>
        <scheme val="minor"/>
      </rPr>
      <t xml:space="preserve">
[Must equal the sum of lines 17 through 19;
Must also equal the sum of lines 10 and 11 minus the sum of lines 15 and 16.]</t>
    </r>
  </si>
  <si>
    <t>Government-wide Financial Statements
Statement of Activities
Primary Government [Total of Governmental Activities &amp; Business-Type Activities]
( Lines 21 - 28 )</t>
  </si>
  <si>
    <r>
      <rPr>
        <b/>
        <sz val="11"/>
        <color indexed="8"/>
        <rFont val="Calibri"/>
        <family val="2"/>
      </rPr>
      <t>Increase (Decrease) in Net Position</t>
    </r>
    <r>
      <rPr>
        <sz val="11"/>
        <color theme="1"/>
        <rFont val="Calibri"/>
        <family val="2"/>
        <scheme val="minor"/>
      </rPr>
      <t xml:space="preserve">
[Must equal the sum of lines 22 through 25 minus line 21.] </t>
    </r>
  </si>
  <si>
    <r>
      <t xml:space="preserve">Total Intergovernmental Revenues </t>
    </r>
    <r>
      <rPr>
        <b/>
        <sz val="11"/>
        <rFont val="Calibri"/>
        <family val="2"/>
      </rPr>
      <t xml:space="preserve">and Grants that are included on line 25
</t>
    </r>
    <r>
      <rPr>
        <sz val="11"/>
        <rFont val="Calibri"/>
        <family val="2"/>
      </rPr>
      <t>[Revenue and grants from federal, state, and other local governments that are included in General Revenues on line 25;
Cannot be greater than line 25.]</t>
    </r>
  </si>
  <si>
    <r>
      <t xml:space="preserve">Total Capital Assets </t>
    </r>
    <r>
      <rPr>
        <b/>
        <sz val="11"/>
        <rFont val="Calibri"/>
        <family val="2"/>
      </rPr>
      <t>Being Depreciated</t>
    </r>
  </si>
  <si>
    <r>
      <rPr>
        <b/>
        <sz val="11"/>
        <rFont val="Calibri"/>
        <family val="2"/>
      </rPr>
      <t>Total Principal Outstanding on all Borrowed Debt, including Capital Leases</t>
    </r>
    <r>
      <rPr>
        <sz val="11"/>
        <rFont val="Calibri"/>
        <family val="2"/>
      </rPr>
      <t xml:space="preserve">
[Borrowed debt includes Bonds, Notes, Loans, and Certificates of Indebtedness;
Cannot be greater than line 15.]</t>
    </r>
  </si>
  <si>
    <r>
      <rPr>
        <b/>
        <sz val="11"/>
        <color indexed="8"/>
        <rFont val="Calibri"/>
        <family val="2"/>
      </rPr>
      <t>Other Post Employment Benefits (OPEB):
Total Actuarial Accrued Liability</t>
    </r>
    <r>
      <rPr>
        <sz val="11"/>
        <color theme="1"/>
        <rFont val="Calibri"/>
        <family val="2"/>
        <scheme val="minor"/>
      </rPr>
      <t xml:space="preserve">
[Input "N/A" if there is no OPEB plan.]</t>
    </r>
  </si>
  <si>
    <r>
      <rPr>
        <b/>
        <sz val="11"/>
        <color indexed="8"/>
        <rFont val="Calibri"/>
        <family val="2"/>
      </rPr>
      <t>Other Post Employment Benefits (OPEB):
Total Actuarial Value of Plan Assets</t>
    </r>
    <r>
      <rPr>
        <sz val="11"/>
        <color indexed="8"/>
        <rFont val="Calibri"/>
        <family val="2"/>
      </rPr>
      <t xml:space="preserve">
[Input "N/A" if there is no OPEB plan;
Input "0" if there are no plan assets.]</t>
    </r>
  </si>
  <si>
    <t>Due from Other Funds, Component Units, and Governments</t>
  </si>
  <si>
    <t>Governmental Fund Financial Statements
Balance Sheet
General Fund
( Lines 29 - 47 )</t>
  </si>
  <si>
    <t>Governmental Fund Financial Statements
Statement of Revenues, Expenditures, and Changes in Fund Balances
General Fund
( Lines 48 - 51 )</t>
  </si>
  <si>
    <r>
      <rPr>
        <b/>
        <sz val="11"/>
        <color indexed="8"/>
        <rFont val="Calibri"/>
        <family val="2"/>
      </rPr>
      <t>All Other Assets</t>
    </r>
    <r>
      <rPr>
        <sz val="11"/>
        <color indexed="8"/>
        <rFont val="Calibri"/>
        <family val="2"/>
      </rPr>
      <t xml:space="preserve">
[All remaining assets not included on lines 30 through 33.]</t>
    </r>
  </si>
  <si>
    <r>
      <rPr>
        <b/>
        <sz val="11"/>
        <color indexed="8"/>
        <rFont val="Calibri"/>
        <family val="2"/>
      </rPr>
      <t>Total Assets</t>
    </r>
    <r>
      <rPr>
        <sz val="11"/>
        <color theme="1"/>
        <rFont val="Calibri"/>
        <family val="2"/>
        <scheme val="minor"/>
      </rPr>
      <t xml:space="preserve">
[Must equal the sum of lines 30 through 34.]</t>
    </r>
  </si>
  <si>
    <r>
      <rPr>
        <b/>
        <sz val="11"/>
        <color indexed="8"/>
        <rFont val="Calibri"/>
        <family val="2"/>
      </rPr>
      <t>All Other Liabilities</t>
    </r>
    <r>
      <rPr>
        <sz val="11"/>
        <color indexed="8"/>
        <rFont val="Calibri"/>
        <family val="2"/>
      </rPr>
      <t xml:space="preserve">
[All remaining liabilities not included on lines 37 through 38.]</t>
    </r>
  </si>
  <si>
    <r>
      <rPr>
        <b/>
        <sz val="11"/>
        <color indexed="8"/>
        <rFont val="Calibri"/>
        <family val="2"/>
      </rPr>
      <t>Total Liabilities</t>
    </r>
    <r>
      <rPr>
        <sz val="11"/>
        <color theme="1"/>
        <rFont val="Calibri"/>
        <family val="2"/>
        <scheme val="minor"/>
      </rPr>
      <t xml:space="preserve">
[Must equal the sum of lines 37 through 39.]</t>
    </r>
  </si>
  <si>
    <r>
      <rPr>
        <b/>
        <sz val="11"/>
        <color indexed="8"/>
        <rFont val="Calibri"/>
        <family val="2"/>
      </rPr>
      <t xml:space="preserve">Total Fund Balance
</t>
    </r>
    <r>
      <rPr>
        <sz val="11"/>
        <color theme="1"/>
        <rFont val="Calibri"/>
        <family val="2"/>
        <scheme val="minor"/>
      </rPr>
      <t>[Must equal the sum of lines 42 through 46; 
Must also equal the sum of lines 35 and 36 minus the sum of lines 40 and 41.]</t>
    </r>
  </si>
  <si>
    <r>
      <rPr>
        <b/>
        <sz val="11"/>
        <color indexed="8"/>
        <rFont val="Calibri"/>
        <family val="2"/>
      </rPr>
      <t>Increase (Decrease) in Fund Balances</t>
    </r>
    <r>
      <rPr>
        <sz val="11"/>
        <color theme="1"/>
        <rFont val="Calibri"/>
        <family val="2"/>
        <scheme val="minor"/>
      </rPr>
      <t xml:space="preserve">
[Must equal line 48 minus line 49 plus line 50.]</t>
    </r>
  </si>
  <si>
    <r>
      <t xml:space="preserve">Total Accumulated Depreciation
</t>
    </r>
    <r>
      <rPr>
        <sz val="11"/>
        <rFont val="Calibri"/>
        <family val="2"/>
      </rPr>
      <t>[Line 52 minus line 53 cannot be greater than line 9</t>
    </r>
    <r>
      <rPr>
        <sz val="11"/>
        <rFont val="Calibri"/>
        <family val="2"/>
      </rPr>
      <t>;
Cannot be greater than line 52.</t>
    </r>
    <r>
      <rPr>
        <sz val="11"/>
        <rFont val="Calibri"/>
        <family val="2"/>
      </rPr>
      <t>]</t>
    </r>
  </si>
  <si>
    <r>
      <t>Total Principal Due Within One Year on all Borrowed Debt, including Capital Leases</t>
    </r>
    <r>
      <rPr>
        <sz val="11"/>
        <rFont val="Calibri"/>
        <family val="2"/>
      </rPr>
      <t xml:space="preserve">
[e.g., Bonds, Notes, Loans, and Certificates of Indebtedness;
Cannot be greater than line 13;
Line 54 minus line 55 cannot be greater than line 14.]</t>
    </r>
  </si>
  <si>
    <r>
      <rPr>
        <b/>
        <sz val="11"/>
        <color indexed="8"/>
        <rFont val="Calibri"/>
        <family val="2"/>
      </rPr>
      <t>Total Principal Outstanding on all Bonds included on line 54</t>
    </r>
    <r>
      <rPr>
        <sz val="11"/>
        <color theme="1"/>
        <rFont val="Calibri"/>
        <family val="2"/>
        <scheme val="minor"/>
      </rPr>
      <t xml:space="preserve">
[</t>
    </r>
    <r>
      <rPr>
        <sz val="11"/>
        <rFont val="Calibri"/>
        <family val="2"/>
      </rPr>
      <t>Cannot be greater than line 54</t>
    </r>
    <r>
      <rPr>
        <sz val="11"/>
        <rFont val="Calibri"/>
        <family val="2"/>
      </rPr>
      <t>.]</t>
    </r>
  </si>
  <si>
    <r>
      <t xml:space="preserve">Total Interest Expense included on line 21
</t>
    </r>
    <r>
      <rPr>
        <sz val="11"/>
        <rFont val="Calibri"/>
        <family val="2"/>
      </rPr>
      <t>[If not separately shown on the Statement of Activities, refer to the Governmental Funds and Proprietary Funds statements</t>
    </r>
    <r>
      <rPr>
        <sz val="11"/>
        <rFont val="Calibri"/>
        <family val="2"/>
      </rPr>
      <t>;</t>
    </r>
    <r>
      <rPr>
        <sz val="11"/>
        <color indexed="10"/>
        <rFont val="Calibri"/>
        <family val="2"/>
      </rPr>
      <t xml:space="preserve">
</t>
    </r>
    <r>
      <rPr>
        <sz val="11"/>
        <rFont val="Calibri"/>
        <family val="2"/>
      </rPr>
      <t>Cannot be greater than line 21.</t>
    </r>
    <r>
      <rPr>
        <sz val="11"/>
        <rFont val="Calibri"/>
        <family val="2"/>
      </rPr>
      <t>]</t>
    </r>
  </si>
  <si>
    <t>Comment Box (Optional)</t>
  </si>
  <si>
    <t>Worksheet Version:</t>
  </si>
  <si>
    <r>
      <t xml:space="preserve">How many employees (full-time and part-time) did the entity have at the end of the reporting period?
</t>
    </r>
    <r>
      <rPr>
        <sz val="11"/>
        <rFont val="Calibri"/>
        <family val="2"/>
      </rPr>
      <t>[Input "Unknown" if information is not known.]</t>
    </r>
  </si>
  <si>
    <r>
      <t xml:space="preserve">Financial Indicators Worksheet   </t>
    </r>
    <r>
      <rPr>
        <b/>
        <sz val="14"/>
        <color indexed="30"/>
        <rFont val="Calibri"/>
        <family val="2"/>
      </rPr>
      <t xml:space="preserve">-  </t>
    </r>
    <r>
      <rPr>
        <b/>
        <sz val="14"/>
        <color indexed="10"/>
        <rFont val="Calibri"/>
        <family val="2"/>
      </rPr>
      <t>"Unaudited"</t>
    </r>
  </si>
  <si>
    <r>
      <rPr>
        <b/>
        <sz val="11"/>
        <rFont val="Calibri"/>
        <family val="2"/>
      </rPr>
      <t>What is the total number of full-time classroom teachers reported at the October 1st count date?</t>
    </r>
    <r>
      <rPr>
        <sz val="11"/>
        <rFont val="Calibri"/>
        <family val="2"/>
      </rPr>
      <t xml:space="preserve">
[Input "N/A" if not applicable.]</t>
    </r>
  </si>
  <si>
    <r>
      <rPr>
        <b/>
        <sz val="11"/>
        <rFont val="Calibri"/>
        <family val="2"/>
      </rPr>
      <t>What is the total number of students reported at the October 1st count date?</t>
    </r>
    <r>
      <rPr>
        <sz val="11"/>
        <rFont val="Calibri"/>
        <family val="2"/>
      </rPr>
      <t xml:space="preserve">
</t>
    </r>
    <r>
      <rPr>
        <sz val="11"/>
        <rFont val="Calibri"/>
        <family val="2"/>
      </rPr>
      <t>[Input "N/A" if not applicable.]</t>
    </r>
  </si>
  <si>
    <r>
      <t xml:space="preserve">Does the report include a going concern disclosure?
</t>
    </r>
    <r>
      <rPr>
        <sz val="11"/>
        <color theme="1"/>
        <rFont val="Calibri"/>
        <family val="2"/>
        <scheme val="minor"/>
      </rPr>
      <t>[Select the appropriate option from the drop-down box.]</t>
    </r>
  </si>
  <si>
    <r>
      <t xml:space="preserve">Does the report include an emphasis-of-matter and/or other-matter paragraph concerning the entity's fiscal stability?
</t>
    </r>
    <r>
      <rPr>
        <sz val="11"/>
        <color theme="1"/>
        <rFont val="Calibri"/>
        <family val="2"/>
        <scheme val="minor"/>
      </rPr>
      <t>[Select the appropriate option from the drop-down box.]</t>
    </r>
  </si>
  <si>
    <r>
      <rPr>
        <b/>
        <sz val="11"/>
        <color indexed="8"/>
        <rFont val="Calibri"/>
        <family val="2"/>
      </rPr>
      <t>Does the entity report Fund Financial Statements for the General Fund?</t>
    </r>
    <r>
      <rPr>
        <sz val="11"/>
        <color theme="1"/>
        <rFont val="Calibri"/>
        <family val="2"/>
        <scheme val="minor"/>
      </rPr>
      <t xml:space="preserve">
[Select the appropriate option from the drop-down box;
If Yes, complete lines 30 through 51 for the General Fund only;
If No, leave lines 30 through 51 blank and skip to line 52.]</t>
    </r>
  </si>
  <si>
    <r>
      <t xml:space="preserve">Was the entity delinquent with its debt service payments at the end of the reporting period?
</t>
    </r>
    <r>
      <rPr>
        <sz val="11"/>
        <color theme="1"/>
        <rFont val="Calibri"/>
        <family val="2"/>
        <scheme val="minor"/>
      </rPr>
      <t>[Select the appropriate option from the drop-down box.]</t>
    </r>
  </si>
  <si>
    <r>
      <t xml:space="preserve">Was the entity non-compliant with any debt covenants at the end of the reporting period?
</t>
    </r>
    <r>
      <rPr>
        <sz val="11"/>
        <rFont val="Calibri"/>
        <family val="2"/>
      </rPr>
      <t>[Select the appropriate option from the drop-down box.]</t>
    </r>
  </si>
  <si>
    <r>
      <t xml:space="preserve">Was the entity delinquent in paying wages to employees at the end of the reporting period?
</t>
    </r>
    <r>
      <rPr>
        <sz val="11"/>
        <rFont val="Calibri"/>
        <family val="2"/>
      </rPr>
      <t>[Select the appropriate option from the drop-down box.]</t>
    </r>
  </si>
  <si>
    <r>
      <t xml:space="preserve">Was the entity delinquent in paying payroll taxes at the end of the reporting period?
</t>
    </r>
    <r>
      <rPr>
        <sz val="11"/>
        <rFont val="Calibri"/>
        <family val="2"/>
      </rPr>
      <t>[Select the appropriate option from the drop-down box.]</t>
    </r>
  </si>
  <si>
    <r>
      <t xml:space="preserve">Was the entity delinquent in paying retirement contributions at the end of the reporting period?
</t>
    </r>
    <r>
      <rPr>
        <sz val="11"/>
        <rFont val="Calibri"/>
        <family val="2"/>
      </rPr>
      <t>[Select the appropriate option from the drop-down box.]</t>
    </r>
  </si>
  <si>
    <r>
      <t>Was the entity delinquent in paying w</t>
    </r>
    <r>
      <rPr>
        <b/>
        <sz val="11"/>
        <rFont val="Calibri"/>
        <family val="2"/>
      </rPr>
      <t xml:space="preserve">orkers' compensation or health insurance premiums at the end of the reporting period?
</t>
    </r>
    <r>
      <rPr>
        <sz val="11"/>
        <rFont val="Calibri"/>
        <family val="2"/>
      </rPr>
      <t>[Select the appropriate option from the drop-down box.]</t>
    </r>
  </si>
  <si>
    <t xml:space="preserve">Entity Name: </t>
  </si>
  <si>
    <r>
      <t xml:space="preserve">(A) This worksheet must be completed for reports of governmental entities. You are </t>
    </r>
    <r>
      <rPr>
        <u/>
        <sz val="11"/>
        <rFont val="Calibri"/>
        <family val="2"/>
      </rPr>
      <t>not</t>
    </r>
    <r>
      <rPr>
        <sz val="11"/>
        <rFont val="Calibri"/>
        <family val="2"/>
      </rPr>
      <t xml:space="preserve"> required to complete this worksheet for reports of nonprofit entities.
(B) A response must be provided for all lines in this worksheet; however, lines 30 through 51 should be left blank in cases where the entity does not report Fund Financial Statements for the General Fund. 
(C) Input financial data from:
         • Government-wide Financial Statements for the Primary Government (total of governmental activities and business-type activities);
         • Governmental Fund Financial Statements for the General Fund; and 
         • Note Disclosures for the Primary Government (total of governmental activities and business-type activities).  
         **</t>
    </r>
    <r>
      <rPr>
        <i/>
        <sz val="11"/>
        <rFont val="Calibri"/>
        <family val="2"/>
      </rPr>
      <t>Do not input data for the entity's discretely presented component units.</t>
    </r>
    <r>
      <rPr>
        <sz val="11"/>
        <rFont val="Calibri"/>
        <family val="2"/>
      </rPr>
      <t xml:space="preserve">
(D) Input amounts as positive except those amounts that are actually negative.  For example, liabilities, expenses, and accumulated depreciation are to be input as positive; whereas, a deficit in fund balance would be input as a negative.  
(E) All “Error” flags must be eliminated prior to uploading/submitting the worksheet through the web portal.   
(F) Although the data that you provide in this worksheet is for informational purposes, feel free to add any comments, concerns, or qualifications that you feel are necessary. Please use the comment box at the end of this worksheet.</t>
    </r>
  </si>
  <si>
    <r>
      <t xml:space="preserve">Did the entity comply with the requirements in La. R.S. 39:1438.C (applies only to issuers of securities subject to continuing disclosures)?
</t>
    </r>
    <r>
      <rPr>
        <sz val="11"/>
        <rFont val="Calibri"/>
        <family val="2"/>
      </rPr>
      <t xml:space="preserve">[Select "Not Applicable" if the entity </t>
    </r>
    <r>
      <rPr>
        <u/>
        <sz val="11"/>
        <rFont val="Calibri"/>
        <family val="2"/>
      </rPr>
      <t>is not</t>
    </r>
    <r>
      <rPr>
        <sz val="11"/>
        <rFont val="Calibri"/>
        <family val="2"/>
      </rPr>
      <t xml:space="preserve"> an issuer of securities subject to continuing disclosures;
Select "Yes" or "No" if the entity </t>
    </r>
    <r>
      <rPr>
        <u/>
        <sz val="11"/>
        <rFont val="Calibri"/>
        <family val="2"/>
      </rPr>
      <t>is</t>
    </r>
    <r>
      <rPr>
        <sz val="11"/>
        <rFont val="Calibri"/>
        <family val="2"/>
      </rPr>
      <t xml:space="preserve"> an issuer of securities subject to continuing disclosures.]</t>
    </r>
  </si>
  <si>
    <r>
      <rPr>
        <b/>
        <sz val="11"/>
        <rFont val="Calibri"/>
        <family val="2"/>
      </rPr>
      <t>Defined Benefit Pension Plan(s):
Net Pension Liability [or Unfunded Actuarial Accrued Liability (Pre-GASB 68)]</t>
    </r>
    <r>
      <rPr>
        <sz val="11"/>
        <rFont val="Calibri"/>
        <family val="2"/>
      </rPr>
      <t xml:space="preserve">
[Input "N/A" if there is no defined benefit pension plan;
If there are multiple defined benefit pension plans, input the total amount for all plans;
Input "N/A" if amounts are not available for all plans;
Input the unfunded liability amount as positive.]</t>
    </r>
  </si>
  <si>
    <r>
      <rPr>
        <b/>
        <sz val="11"/>
        <color indexed="8"/>
        <rFont val="Calibri"/>
        <family val="2"/>
      </rPr>
      <t>Other Post Employment Benefits (OPEB):
Unfunded Actuarial Accrued Liability</t>
    </r>
    <r>
      <rPr>
        <sz val="11"/>
        <color indexed="8"/>
        <rFont val="Calibri"/>
        <family val="2"/>
      </rPr>
      <t xml:space="preserve">
[Input "N/A" if there is no OPEB plan;
Input the unfunded liability amount as positive;
Must equal line 58 minus line 59.]</t>
    </r>
  </si>
  <si>
    <r>
      <t xml:space="preserve">Additional Financial Information
</t>
    </r>
    <r>
      <rPr>
        <b/>
        <sz val="11"/>
        <color indexed="9"/>
        <rFont val="Cambria"/>
        <family val="1"/>
      </rPr>
      <t>Primary Government [Total of Governmental Activities &amp; Business-Type Activities]
( Lines 52 - 60 )</t>
    </r>
  </si>
  <si>
    <t>Questions
Primary Government [Governmental Activities &amp; Business-Type Activities]
( Lines 61 - 70 )</t>
  </si>
  <si>
    <r>
      <rPr>
        <b/>
        <sz val="11"/>
        <color indexed="8"/>
        <rFont val="Calibri"/>
        <family val="2"/>
      </rPr>
      <t xml:space="preserve">Worksheet Version: </t>
    </r>
    <r>
      <rPr>
        <sz val="11"/>
        <color theme="1"/>
        <rFont val="Calibri"/>
        <family val="2"/>
        <scheme val="minor"/>
      </rPr>
      <t>December 2, 2015 -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</si>
</sst>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0"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b/>
      <sz val="11"/>
      <color indexed="8"/>
      <name val="Calibri"/>
      <family val="2"/>
    </font>
    <font>
      <b/>
      <sz val="11"/>
      <color indexed="8"/>
      <name val="Calibri"/>
      <family val="2"/>
    </font>
    <font>
      <b/>
      <sz val="11"/>
      <color indexed="9"/>
      <name val="Cambria"/>
      <family val="1"/>
    </font>
    <font>
      <sz val="11"/>
      <color indexed="10"/>
      <name val="Calibri"/>
      <family val="2"/>
    </font>
    <font>
      <sz val="11"/>
      <name val="Calibri"/>
      <family val="2"/>
    </font>
    <font>
      <sz val="11"/>
      <name val="Calibri"/>
      <family val="2"/>
    </font>
    <font>
      <b/>
      <sz val="11"/>
      <name val="Calibri"/>
      <family val="2"/>
    </font>
    <font>
      <b/>
      <sz val="11"/>
      <name val="Calibri"/>
      <family val="2"/>
    </font>
    <font>
      <sz val="11"/>
      <name val="Calibri"/>
      <family val="2"/>
    </font>
    <font>
      <b/>
      <sz val="14"/>
      <color indexed="30"/>
      <name val="Calibri"/>
      <family val="2"/>
    </font>
    <font>
      <b/>
      <sz val="14"/>
      <color indexed="10"/>
      <name val="Calibri"/>
      <family val="2"/>
    </font>
    <font>
      <sz val="11"/>
      <name val="Calibri"/>
      <family val="2"/>
    </font>
    <font>
      <i/>
      <sz val="11"/>
      <name val="Calibri"/>
      <family val="2"/>
    </font>
    <font>
      <sz val="11"/>
      <name val="Calibri"/>
      <family val="2"/>
    </font>
    <font>
      <sz val="11"/>
      <name val="Calibri"/>
      <family val="2"/>
    </font>
    <font>
      <u/>
      <sz val="11"/>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theme="0"/>
      <name val="Cambria"/>
      <family val="1"/>
      <scheme val="major"/>
    </font>
    <font>
      <b/>
      <u/>
      <sz val="14"/>
      <name val="Calibri"/>
      <family val="2"/>
      <scheme val="minor"/>
    </font>
    <font>
      <b/>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3" tint="-0.249977111117893"/>
        <bgColor indexed="64"/>
      </patternFill>
    </fill>
  </fills>
  <borders count="39">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43" fontId="20" fillId="0" borderId="0" applyFont="0" applyFill="0" applyBorder="0" applyAlignment="0" applyProtection="0"/>
  </cellStyleXfs>
  <cellXfs count="125">
    <xf numFmtId="0" fontId="0" fillId="0" borderId="0" xfId="0"/>
    <xf numFmtId="0" fontId="20" fillId="2" borderId="1" xfId="1" applyNumberFormat="1" applyFont="1" applyFill="1" applyBorder="1" applyAlignment="1" applyProtection="1">
      <alignment horizontal="left" vertical="center" wrapText="1"/>
    </xf>
    <xf numFmtId="0" fontId="20" fillId="2" borderId="2" xfId="1" applyNumberFormat="1" applyFont="1" applyFill="1" applyBorder="1" applyAlignment="1" applyProtection="1">
      <alignment horizontal="left" vertical="center" wrapText="1"/>
    </xf>
    <xf numFmtId="0" fontId="20" fillId="2" borderId="3" xfId="1" applyNumberFormat="1" applyFont="1" applyFill="1" applyBorder="1" applyAlignment="1" applyProtection="1">
      <alignment horizontal="left" vertical="center" wrapText="1"/>
    </xf>
    <xf numFmtId="0" fontId="23" fillId="0" borderId="4" xfId="0" applyNumberFormat="1" applyFont="1" applyFill="1" applyBorder="1" applyAlignment="1" applyProtection="1">
      <alignment horizontal="left" vertical="center" wrapText="1"/>
    </xf>
    <xf numFmtId="0" fontId="23" fillId="2" borderId="5" xfId="1" applyNumberFormat="1" applyFont="1" applyFill="1" applyBorder="1" applyAlignment="1" applyProtection="1">
      <alignment vertical="center" wrapText="1"/>
    </xf>
    <xf numFmtId="0" fontId="23" fillId="2" borderId="6" xfId="1" applyNumberFormat="1" applyFont="1" applyFill="1" applyBorder="1" applyAlignment="1" applyProtection="1">
      <alignment vertical="center" wrapText="1"/>
    </xf>
    <xf numFmtId="0" fontId="23" fillId="0" borderId="6" xfId="1" applyNumberFormat="1" applyFont="1" applyFill="1" applyBorder="1" applyAlignment="1" applyProtection="1">
      <alignment vertical="center" wrapText="1"/>
    </xf>
    <xf numFmtId="0" fontId="20" fillId="2" borderId="0" xfId="1" applyNumberFormat="1" applyFont="1" applyFill="1" applyAlignment="1" applyProtection="1">
      <alignment horizontal="left" vertical="center"/>
    </xf>
    <xf numFmtId="0" fontId="0" fillId="2" borderId="0" xfId="0" applyNumberFormat="1" applyFont="1" applyFill="1" applyAlignment="1" applyProtection="1">
      <alignment vertical="center"/>
    </xf>
    <xf numFmtId="0" fontId="1" fillId="2" borderId="5" xfId="1" applyNumberFormat="1" applyFont="1" applyFill="1" applyBorder="1" applyAlignment="1" applyProtection="1">
      <alignment vertical="center" wrapText="1"/>
    </xf>
    <xf numFmtId="0" fontId="0" fillId="2" borderId="0" xfId="0" applyNumberFormat="1" applyFont="1" applyFill="1" applyBorder="1" applyAlignment="1" applyProtection="1">
      <alignment vertical="center"/>
    </xf>
    <xf numFmtId="0" fontId="0" fillId="2" borderId="7" xfId="0" applyNumberFormat="1" applyFont="1" applyFill="1" applyBorder="1" applyAlignment="1" applyProtection="1">
      <alignment vertical="center"/>
    </xf>
    <xf numFmtId="164" fontId="24" fillId="2" borderId="8" xfId="0" applyNumberFormat="1" applyFont="1" applyFill="1" applyBorder="1" applyAlignment="1" applyProtection="1">
      <alignment horizontal="center" vertical="center"/>
    </xf>
    <xf numFmtId="164" fontId="24" fillId="2" borderId="9" xfId="0" applyNumberFormat="1" applyFont="1" applyFill="1" applyBorder="1" applyAlignment="1" applyProtection="1">
      <alignment horizontal="center" vertical="center"/>
    </xf>
    <xf numFmtId="0" fontId="23" fillId="2" borderId="4" xfId="1" applyNumberFormat="1" applyFont="1" applyFill="1" applyBorder="1" applyAlignment="1" applyProtection="1">
      <alignment vertical="center" wrapText="1"/>
    </xf>
    <xf numFmtId="164" fontId="24" fillId="2" borderId="1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0" fillId="2" borderId="11" xfId="1" applyNumberFormat="1" applyFont="1" applyFill="1" applyBorder="1" applyAlignment="1" applyProtection="1">
      <alignment horizontal="left" vertical="center" wrapText="1"/>
    </xf>
    <xf numFmtId="0" fontId="23" fillId="2" borderId="12" xfId="1" applyNumberFormat="1" applyFont="1" applyFill="1" applyBorder="1" applyAlignment="1" applyProtection="1">
      <alignment vertical="center" wrapText="1"/>
    </xf>
    <xf numFmtId="0" fontId="0" fillId="2" borderId="6" xfId="0" applyNumberFormat="1" applyFont="1" applyFill="1" applyBorder="1" applyAlignment="1" applyProtection="1">
      <alignment vertical="center" wrapText="1"/>
    </xf>
    <xf numFmtId="0" fontId="24" fillId="2" borderId="10"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24" fillId="2" borderId="6" xfId="0" applyFont="1" applyFill="1" applyBorder="1" applyAlignment="1" applyProtection="1">
      <alignment horizontal="center" vertical="center"/>
    </xf>
    <xf numFmtId="0" fontId="24" fillId="2" borderId="5" xfId="0" applyFont="1" applyFill="1" applyBorder="1" applyAlignment="1" applyProtection="1">
      <alignment horizontal="center" vertical="center"/>
    </xf>
    <xf numFmtId="0" fontId="0" fillId="2" borderId="12" xfId="0" applyNumberFormat="1" applyFont="1" applyFill="1" applyBorder="1" applyAlignment="1" applyProtection="1">
      <alignment vertical="center" wrapText="1"/>
    </xf>
    <xf numFmtId="0" fontId="25" fillId="2" borderId="6" xfId="1" applyNumberFormat="1" applyFont="1" applyFill="1" applyBorder="1" applyAlignment="1" applyProtection="1">
      <alignment vertical="center" wrapText="1"/>
    </xf>
    <xf numFmtId="0" fontId="8" fillId="2" borderId="12" xfId="1" applyNumberFormat="1" applyFont="1" applyFill="1" applyBorder="1" applyAlignment="1" applyProtection="1">
      <alignment vertical="center" wrapText="1"/>
    </xf>
    <xf numFmtId="0" fontId="20" fillId="2" borderId="6" xfId="1" applyNumberFormat="1" applyFont="1" applyFill="1" applyBorder="1" applyAlignment="1" applyProtection="1">
      <alignment vertical="center" wrapText="1"/>
    </xf>
    <xf numFmtId="0" fontId="20" fillId="2" borderId="14" xfId="1" applyNumberFormat="1" applyFont="1" applyFill="1" applyBorder="1" applyAlignment="1" applyProtection="1">
      <alignment horizontal="left" vertical="center" wrapText="1"/>
    </xf>
    <xf numFmtId="0" fontId="24" fillId="2" borderId="15" xfId="0" applyFont="1" applyFill="1" applyBorder="1" applyAlignment="1" applyProtection="1">
      <alignment horizontal="center" vertical="center"/>
    </xf>
    <xf numFmtId="0" fontId="0" fillId="2" borderId="16" xfId="0" applyNumberFormat="1" applyFont="1" applyFill="1" applyBorder="1" applyAlignment="1" applyProtection="1">
      <alignment vertical="center" wrapText="1"/>
    </xf>
    <xf numFmtId="0" fontId="25" fillId="2" borderId="6" xfId="0" applyNumberFormat="1" applyFont="1" applyFill="1" applyBorder="1" applyAlignment="1" applyProtection="1">
      <alignment vertical="center" wrapText="1"/>
    </xf>
    <xf numFmtId="0" fontId="25" fillId="0" borderId="12" xfId="1" applyNumberFormat="1" applyFont="1" applyFill="1" applyBorder="1" applyAlignment="1" applyProtection="1">
      <alignment vertical="center" wrapText="1"/>
    </xf>
    <xf numFmtId="0" fontId="10" fillId="2" borderId="16" xfId="1" applyNumberFormat="1" applyFont="1" applyFill="1" applyBorder="1" applyAlignment="1" applyProtection="1">
      <alignment vertical="center" wrapText="1"/>
    </xf>
    <xf numFmtId="0" fontId="20" fillId="2" borderId="5" xfId="1" applyNumberFormat="1" applyFont="1" applyFill="1" applyBorder="1" applyAlignment="1" applyProtection="1">
      <alignment vertical="center" wrapText="1"/>
    </xf>
    <xf numFmtId="0" fontId="20" fillId="2" borderId="12" xfId="1" applyNumberFormat="1" applyFont="1" applyFill="1" applyBorder="1" applyAlignment="1" applyProtection="1">
      <alignment vertical="center" wrapText="1"/>
    </xf>
    <xf numFmtId="0" fontId="10" fillId="2" borderId="4" xfId="1" applyNumberFormat="1" applyFont="1" applyFill="1" applyBorder="1" applyAlignment="1" applyProtection="1">
      <alignment vertical="center" wrapText="1"/>
    </xf>
    <xf numFmtId="0" fontId="8" fillId="2" borderId="17" xfId="1" applyNumberFormat="1" applyFont="1" applyFill="1" applyBorder="1" applyAlignment="1" applyProtection="1">
      <alignment vertical="center" wrapText="1"/>
    </xf>
    <xf numFmtId="0" fontId="20" fillId="2" borderId="5" xfId="1" applyNumberFormat="1" applyFont="1" applyFill="1" applyBorder="1" applyAlignment="1" applyProtection="1">
      <alignment vertical="center" wrapText="1"/>
    </xf>
    <xf numFmtId="0" fontId="20" fillId="2" borderId="4" xfId="1" applyNumberFormat="1" applyFont="1" applyFill="1" applyBorder="1" applyAlignment="1" applyProtection="1">
      <alignment vertical="center" wrapText="1"/>
    </xf>
    <xf numFmtId="0" fontId="20" fillId="0" borderId="4" xfId="1" applyNumberFormat="1" applyFont="1" applyFill="1" applyBorder="1" applyAlignment="1" applyProtection="1">
      <alignment vertical="center" wrapText="1"/>
    </xf>
    <xf numFmtId="0" fontId="20" fillId="2" borderId="0" xfId="1" applyNumberFormat="1" applyFont="1" applyFill="1" applyBorder="1" applyAlignment="1" applyProtection="1">
      <alignment horizontal="left" vertical="center"/>
    </xf>
    <xf numFmtId="0" fontId="20" fillId="2" borderId="18" xfId="1" applyNumberFormat="1" applyFont="1" applyFill="1" applyBorder="1" applyAlignment="1" applyProtection="1">
      <alignment horizontal="left" vertical="center"/>
    </xf>
    <xf numFmtId="0" fontId="0" fillId="2" borderId="18" xfId="0" applyNumberFormat="1" applyFont="1" applyFill="1" applyBorder="1" applyAlignment="1" applyProtection="1">
      <alignment vertical="center"/>
    </xf>
    <xf numFmtId="0" fontId="24" fillId="2" borderId="18" xfId="0" applyFont="1" applyFill="1" applyBorder="1" applyAlignment="1" applyProtection="1">
      <alignment horizontal="center" vertical="center"/>
    </xf>
    <xf numFmtId="0" fontId="20" fillId="2" borderId="19" xfId="1" applyNumberFormat="1" applyFont="1" applyFill="1" applyBorder="1" applyAlignment="1" applyProtection="1">
      <alignment horizontal="left" vertical="center" wrapText="1"/>
    </xf>
    <xf numFmtId="0" fontId="20" fillId="2" borderId="20" xfId="1" applyNumberFormat="1" applyFont="1" applyFill="1" applyBorder="1" applyAlignment="1" applyProtection="1">
      <alignment vertical="center" wrapText="1"/>
    </xf>
    <xf numFmtId="0" fontId="24" fillId="2" borderId="21" xfId="0" applyFont="1" applyFill="1" applyBorder="1" applyAlignment="1" applyProtection="1">
      <alignment horizontal="center" vertical="center"/>
    </xf>
    <xf numFmtId="0" fontId="1" fillId="2" borderId="20" xfId="1" applyNumberFormat="1" applyFont="1" applyFill="1" applyBorder="1" applyAlignment="1" applyProtection="1">
      <alignment vertical="center" wrapText="1"/>
    </xf>
    <xf numFmtId="0" fontId="26" fillId="2" borderId="22" xfId="1" applyNumberFormat="1" applyFont="1" applyFill="1" applyBorder="1" applyAlignment="1" applyProtection="1">
      <alignment vertical="top" wrapText="1"/>
    </xf>
    <xf numFmtId="0" fontId="26" fillId="2" borderId="18" xfId="1" applyNumberFormat="1" applyFont="1" applyFill="1" applyBorder="1" applyAlignment="1" applyProtection="1">
      <alignment vertical="top" wrapText="1"/>
    </xf>
    <xf numFmtId="0" fontId="26" fillId="2" borderId="15" xfId="1" applyNumberFormat="1" applyFont="1" applyFill="1" applyBorder="1" applyAlignment="1" applyProtection="1">
      <alignment vertical="top" wrapText="1"/>
    </xf>
    <xf numFmtId="0" fontId="23" fillId="0" borderId="7" xfId="0" applyNumberFormat="1" applyFont="1" applyFill="1" applyBorder="1" applyAlignment="1" applyProtection="1">
      <alignment vertical="center" wrapText="1"/>
    </xf>
    <xf numFmtId="0" fontId="25" fillId="0" borderId="23" xfId="0" applyNumberFormat="1" applyFont="1" applyFill="1" applyBorder="1" applyAlignment="1" applyProtection="1">
      <alignment vertical="center" wrapText="1"/>
    </xf>
    <xf numFmtId="0" fontId="25" fillId="0" borderId="24" xfId="0" applyNumberFormat="1" applyFont="1" applyFill="1" applyBorder="1" applyAlignment="1" applyProtection="1">
      <alignment vertical="center" wrapText="1"/>
    </xf>
    <xf numFmtId="0" fontId="25" fillId="0" borderId="5" xfId="1" applyNumberFormat="1" applyFont="1" applyFill="1" applyBorder="1" applyAlignment="1" applyProtection="1">
      <alignment vertical="center" wrapText="1"/>
    </xf>
    <xf numFmtId="0" fontId="8" fillId="0" borderId="6" xfId="1" applyNumberFormat="1" applyFont="1" applyFill="1" applyBorder="1" applyAlignment="1" applyProtection="1">
      <alignment vertical="center" wrapText="1"/>
    </xf>
    <xf numFmtId="0" fontId="8" fillId="0" borderId="5" xfId="1" applyNumberFormat="1" applyFont="1" applyFill="1" applyBorder="1" applyAlignment="1" applyProtection="1">
      <alignment vertical="center" wrapText="1"/>
    </xf>
    <xf numFmtId="0" fontId="25" fillId="0" borderId="25" xfId="0" applyNumberFormat="1" applyFont="1" applyFill="1" applyBorder="1" applyAlignment="1" applyProtection="1">
      <alignment vertical="center" wrapText="1"/>
    </xf>
    <xf numFmtId="164" fontId="26" fillId="2" borderId="10" xfId="1" applyNumberFormat="1" applyFont="1" applyFill="1" applyBorder="1" applyAlignment="1" applyProtection="1">
      <alignment horizontal="right" vertical="center" wrapText="1"/>
      <protection locked="0"/>
    </xf>
    <xf numFmtId="164" fontId="26" fillId="2" borderId="8" xfId="1" applyNumberFormat="1" applyFont="1" applyFill="1" applyBorder="1" applyAlignment="1" applyProtection="1">
      <alignment horizontal="right" vertical="center" wrapText="1"/>
      <protection locked="0"/>
    </xf>
    <xf numFmtId="164" fontId="26" fillId="2" borderId="26" xfId="1" applyNumberFormat="1" applyFont="1" applyFill="1" applyBorder="1" applyAlignment="1" applyProtection="1">
      <alignment horizontal="right" vertical="center" wrapText="1"/>
      <protection locked="0"/>
    </xf>
    <xf numFmtId="0" fontId="22" fillId="2" borderId="0" xfId="0" applyFont="1" applyFill="1" applyBorder="1" applyAlignment="1" applyProtection="1"/>
    <xf numFmtId="164" fontId="22" fillId="2" borderId="0" xfId="1" applyNumberFormat="1" applyFont="1" applyFill="1" applyBorder="1" applyAlignment="1" applyProtection="1">
      <alignment horizontal="left" vertical="top"/>
    </xf>
    <xf numFmtId="164" fontId="21" fillId="2" borderId="0" xfId="1" applyNumberFormat="1" applyFont="1" applyFill="1" applyBorder="1" applyAlignment="1" applyProtection="1">
      <alignment horizontal="right" vertical="top"/>
    </xf>
    <xf numFmtId="164" fontId="21" fillId="2" borderId="0" xfId="1" applyNumberFormat="1" applyFont="1" applyFill="1" applyBorder="1" applyAlignment="1" applyProtection="1">
      <alignment vertical="top"/>
    </xf>
    <xf numFmtId="164" fontId="21" fillId="2" borderId="0" xfId="1" applyNumberFormat="1" applyFont="1" applyFill="1" applyBorder="1" applyAlignment="1" applyProtection="1">
      <alignment horizontal="right"/>
    </xf>
    <xf numFmtId="0" fontId="21" fillId="2" borderId="0" xfId="0" applyFont="1" applyFill="1" applyBorder="1" applyProtection="1"/>
    <xf numFmtId="0" fontId="21" fillId="2" borderId="0" xfId="0" applyFont="1" applyFill="1" applyProtection="1"/>
    <xf numFmtId="0" fontId="22" fillId="2" borderId="0" xfId="0" applyFont="1" applyFill="1" applyBorder="1" applyAlignment="1" applyProtection="1">
      <alignment vertical="top"/>
    </xf>
    <xf numFmtId="0" fontId="21" fillId="2" borderId="0" xfId="0" applyFont="1" applyFill="1" applyBorder="1" applyAlignment="1" applyProtection="1">
      <alignment vertical="top"/>
    </xf>
    <xf numFmtId="0" fontId="21" fillId="2" borderId="0" xfId="0" applyFont="1" applyFill="1" applyAlignment="1" applyProtection="1">
      <alignment vertical="top"/>
    </xf>
    <xf numFmtId="164" fontId="22" fillId="2" borderId="0" xfId="1" applyNumberFormat="1" applyFont="1" applyFill="1" applyBorder="1" applyAlignment="1" applyProtection="1">
      <alignment horizontal="right" vertical="top" wrapText="1"/>
    </xf>
    <xf numFmtId="164" fontId="21" fillId="2" borderId="0" xfId="1" applyNumberFormat="1" applyFont="1" applyFill="1" applyBorder="1" applyAlignment="1" applyProtection="1">
      <alignment horizontal="right" vertical="center"/>
    </xf>
    <xf numFmtId="14" fontId="21" fillId="2" borderId="0" xfId="1" applyNumberFormat="1" applyFont="1" applyFill="1" applyBorder="1" applyAlignment="1" applyProtection="1">
      <alignment horizontal="right" vertical="center"/>
    </xf>
    <xf numFmtId="0" fontId="21" fillId="2" borderId="0" xfId="0" applyFont="1" applyFill="1" applyAlignment="1" applyProtection="1">
      <alignment horizontal="right" vertical="top"/>
    </xf>
    <xf numFmtId="164" fontId="26" fillId="2" borderId="0" xfId="1" applyNumberFormat="1" applyFont="1" applyFill="1" applyBorder="1" applyAlignment="1" applyProtection="1">
      <alignment horizontal="right" vertical="center"/>
    </xf>
    <xf numFmtId="14" fontId="26" fillId="2" borderId="8" xfId="1" applyNumberFormat="1" applyFont="1" applyFill="1" applyBorder="1" applyAlignment="1" applyProtection="1">
      <alignment horizontal="right" vertical="center" wrapText="1"/>
      <protection locked="0"/>
    </xf>
    <xf numFmtId="164" fontId="26" fillId="2" borderId="9" xfId="1" applyNumberFormat="1" applyFont="1" applyFill="1" applyBorder="1" applyAlignment="1" applyProtection="1">
      <alignment horizontal="right" vertical="center" wrapText="1"/>
      <protection locked="0"/>
    </xf>
    <xf numFmtId="164" fontId="26" fillId="2" borderId="13" xfId="1" applyNumberFormat="1" applyFont="1" applyFill="1" applyBorder="1" applyAlignment="1" applyProtection="1">
      <alignment horizontal="right" vertical="center" wrapText="1"/>
      <protection locked="0"/>
    </xf>
    <xf numFmtId="164" fontId="26" fillId="2" borderId="27" xfId="1" applyNumberFormat="1" applyFont="1" applyFill="1" applyBorder="1" applyAlignment="1" applyProtection="1">
      <alignment horizontal="right" vertical="center" wrapText="1"/>
      <protection locked="0"/>
    </xf>
    <xf numFmtId="164" fontId="26" fillId="2" borderId="28" xfId="1" applyNumberFormat="1" applyFont="1" applyFill="1" applyBorder="1" applyAlignment="1" applyProtection="1">
      <alignment horizontal="right" vertical="center" wrapText="1"/>
      <protection locked="0"/>
    </xf>
    <xf numFmtId="164" fontId="26" fillId="2" borderId="29" xfId="1" applyNumberFormat="1" applyFont="1" applyFill="1" applyBorder="1" applyAlignment="1" applyProtection="1">
      <alignment horizontal="right" vertical="center" wrapText="1"/>
      <protection locked="0"/>
    </xf>
    <xf numFmtId="164" fontId="26" fillId="2" borderId="18" xfId="1" applyNumberFormat="1" applyFont="1" applyFill="1" applyBorder="1" applyAlignment="1" applyProtection="1">
      <alignment horizontal="right" vertical="center"/>
    </xf>
    <xf numFmtId="164" fontId="26" fillId="2" borderId="7" xfId="1" applyNumberFormat="1" applyFont="1" applyFill="1" applyBorder="1" applyAlignment="1" applyProtection="1">
      <alignment horizontal="right" vertical="center"/>
    </xf>
    <xf numFmtId="164" fontId="26" fillId="2" borderId="0" xfId="1" applyNumberFormat="1" applyFont="1" applyFill="1" applyAlignment="1" applyProtection="1">
      <alignment horizontal="right" vertical="center"/>
    </xf>
    <xf numFmtId="1" fontId="26" fillId="2" borderId="10" xfId="1" applyNumberFormat="1" applyFont="1" applyFill="1" applyBorder="1" applyAlignment="1" applyProtection="1">
      <alignment horizontal="right" vertical="center" wrapText="1"/>
      <protection locked="0"/>
    </xf>
    <xf numFmtId="0" fontId="29" fillId="0" borderId="30" xfId="1" applyNumberFormat="1" applyFont="1" applyFill="1" applyBorder="1" applyAlignment="1" applyProtection="1">
      <alignment horizontal="center" vertical="center" wrapText="1"/>
    </xf>
    <xf numFmtId="0" fontId="29" fillId="0" borderId="31" xfId="1" applyNumberFormat="1" applyFont="1" applyFill="1" applyBorder="1" applyAlignment="1" applyProtection="1">
      <alignment horizontal="center" vertical="center" wrapText="1"/>
    </xf>
    <xf numFmtId="0" fontId="29" fillId="0" borderId="32" xfId="1" applyNumberFormat="1" applyFont="1" applyFill="1" applyBorder="1" applyAlignment="1" applyProtection="1">
      <alignment horizontal="center" vertical="center" wrapText="1"/>
    </xf>
    <xf numFmtId="0" fontId="25" fillId="2" borderId="22" xfId="1" applyNumberFormat="1" applyFont="1" applyFill="1" applyBorder="1" applyAlignment="1" applyProtection="1">
      <alignment horizontal="left" vertical="center" wrapText="1"/>
      <protection locked="0"/>
    </xf>
    <xf numFmtId="0" fontId="25" fillId="2" borderId="18" xfId="1" applyNumberFormat="1" applyFont="1" applyFill="1" applyBorder="1" applyAlignment="1" applyProtection="1">
      <alignment horizontal="left" vertical="center" wrapText="1"/>
      <protection locked="0"/>
    </xf>
    <xf numFmtId="0" fontId="25" fillId="2" borderId="15" xfId="1" applyNumberFormat="1" applyFont="1" applyFill="1" applyBorder="1" applyAlignment="1" applyProtection="1">
      <alignment horizontal="left" vertical="center" wrapText="1"/>
      <protection locked="0"/>
    </xf>
    <xf numFmtId="0" fontId="25" fillId="2" borderId="38" xfId="0" applyFont="1" applyFill="1" applyBorder="1" applyAlignment="1" applyProtection="1">
      <alignment horizontal="center" wrapText="1"/>
    </xf>
    <xf numFmtId="0" fontId="25" fillId="2" borderId="13" xfId="0" applyFont="1" applyFill="1" applyBorder="1" applyAlignment="1" applyProtection="1">
      <alignment horizontal="center" wrapText="1"/>
    </xf>
    <xf numFmtId="0" fontId="27" fillId="4" borderId="30" xfId="0" applyFont="1" applyFill="1" applyBorder="1" applyAlignment="1" applyProtection="1">
      <alignment horizontal="center" vertical="center" wrapText="1"/>
    </xf>
    <xf numFmtId="0" fontId="27" fillId="4" borderId="31" xfId="0" applyFont="1" applyFill="1" applyBorder="1" applyAlignment="1" applyProtection="1">
      <alignment horizontal="center" vertical="center" wrapText="1"/>
    </xf>
    <xf numFmtId="0" fontId="27" fillId="4" borderId="32" xfId="0" applyFont="1" applyFill="1" applyBorder="1" applyAlignment="1" applyProtection="1">
      <alignment horizontal="center" vertical="center" wrapText="1"/>
    </xf>
    <xf numFmtId="0" fontId="20" fillId="3" borderId="30" xfId="1" applyNumberFormat="1" applyFont="1" applyFill="1" applyBorder="1" applyAlignment="1" applyProtection="1">
      <alignment horizontal="center" vertical="center" wrapText="1"/>
    </xf>
    <xf numFmtId="0" fontId="20" fillId="3" borderId="31" xfId="1" applyNumberFormat="1" applyFont="1" applyFill="1" applyBorder="1" applyAlignment="1" applyProtection="1">
      <alignment horizontal="center" vertical="center" wrapText="1"/>
    </xf>
    <xf numFmtId="0" fontId="20" fillId="3" borderId="32" xfId="1" applyNumberFormat="1" applyFont="1" applyFill="1" applyBorder="1" applyAlignment="1" applyProtection="1">
      <alignment horizontal="center" vertical="center" wrapText="1"/>
    </xf>
    <xf numFmtId="164" fontId="27" fillId="4" borderId="30" xfId="1" applyNumberFormat="1" applyFont="1" applyFill="1" applyBorder="1" applyAlignment="1" applyProtection="1">
      <alignment horizontal="center" vertical="center" wrapText="1"/>
    </xf>
    <xf numFmtId="164" fontId="27" fillId="4" borderId="31" xfId="1" applyNumberFormat="1" applyFont="1" applyFill="1" applyBorder="1" applyAlignment="1" applyProtection="1">
      <alignment horizontal="center" vertical="center" wrapText="1"/>
    </xf>
    <xf numFmtId="164" fontId="27" fillId="4" borderId="32" xfId="1" applyNumberFormat="1" applyFont="1" applyFill="1" applyBorder="1" applyAlignment="1" applyProtection="1">
      <alignment horizontal="center" vertical="center" wrapText="1"/>
    </xf>
    <xf numFmtId="0" fontId="20" fillId="2" borderId="33" xfId="1" applyNumberFormat="1" applyFont="1" applyFill="1" applyBorder="1" applyAlignment="1" applyProtection="1">
      <alignment horizontal="left" vertical="center"/>
    </xf>
    <xf numFmtId="0" fontId="26" fillId="2" borderId="34" xfId="1" applyNumberFormat="1" applyFont="1" applyFill="1" applyBorder="1" applyAlignment="1" applyProtection="1">
      <alignment horizontal="left" vertical="top" wrapText="1"/>
      <protection locked="0"/>
    </xf>
    <xf numFmtId="0" fontId="26" fillId="2" borderId="33" xfId="1" applyNumberFormat="1" applyFont="1" applyFill="1" applyBorder="1" applyAlignment="1" applyProtection="1">
      <alignment horizontal="left" vertical="top" wrapText="1"/>
      <protection locked="0"/>
    </xf>
    <xf numFmtId="0" fontId="26" fillId="2" borderId="4" xfId="1" applyNumberFormat="1" applyFont="1" applyFill="1" applyBorder="1" applyAlignment="1" applyProtection="1">
      <alignment horizontal="left" vertical="top" wrapText="1"/>
      <protection locked="0"/>
    </xf>
    <xf numFmtId="0" fontId="25" fillId="2" borderId="35" xfId="1" applyNumberFormat="1" applyFont="1" applyFill="1" applyBorder="1" applyAlignment="1" applyProtection="1">
      <alignment horizontal="center" vertical="center" wrapText="1"/>
    </xf>
    <xf numFmtId="0" fontId="28" fillId="2" borderId="36" xfId="1" applyNumberFormat="1" applyFont="1" applyFill="1" applyBorder="1" applyAlignment="1" applyProtection="1">
      <alignment horizontal="center" vertical="center" wrapText="1"/>
    </xf>
    <xf numFmtId="0" fontId="28" fillId="2" borderId="37" xfId="1" applyNumberFormat="1" applyFont="1" applyFill="1" applyBorder="1" applyAlignment="1" applyProtection="1">
      <alignment horizontal="center" vertical="center" wrapText="1"/>
    </xf>
    <xf numFmtId="0" fontId="26" fillId="2" borderId="34" xfId="1" applyNumberFormat="1" applyFont="1" applyFill="1" applyBorder="1" applyAlignment="1" applyProtection="1">
      <alignment horizontal="left" vertical="top" wrapText="1"/>
    </xf>
    <xf numFmtId="0" fontId="26" fillId="2" borderId="33" xfId="1" applyNumberFormat="1" applyFont="1" applyFill="1" applyBorder="1" applyAlignment="1" applyProtection="1">
      <alignment horizontal="left" vertical="top" wrapText="1"/>
    </xf>
    <xf numFmtId="0" fontId="26" fillId="2" borderId="4" xfId="1" applyNumberFormat="1" applyFont="1" applyFill="1" applyBorder="1" applyAlignment="1" applyProtection="1">
      <alignment horizontal="left" vertical="top" wrapText="1"/>
    </xf>
    <xf numFmtId="0" fontId="26" fillId="2" borderId="29" xfId="1" applyNumberFormat="1" applyFont="1" applyFill="1" applyBorder="1" applyAlignment="1" applyProtection="1">
      <alignment horizontal="left" vertical="top" wrapText="1"/>
    </xf>
    <xf numFmtId="0" fontId="26" fillId="2" borderId="0" xfId="1" applyNumberFormat="1" applyFont="1" applyFill="1" applyBorder="1" applyAlignment="1" applyProtection="1">
      <alignment horizontal="left" vertical="top" wrapText="1"/>
    </xf>
    <xf numFmtId="0" fontId="26" fillId="2" borderId="12" xfId="1" applyNumberFormat="1" applyFont="1" applyFill="1" applyBorder="1" applyAlignment="1" applyProtection="1">
      <alignment horizontal="left" vertical="top" wrapText="1"/>
    </xf>
    <xf numFmtId="0" fontId="26" fillId="2" borderId="22" xfId="1" applyNumberFormat="1" applyFont="1" applyFill="1" applyBorder="1" applyAlignment="1" applyProtection="1">
      <alignment horizontal="left" vertical="top" wrapText="1"/>
    </xf>
    <xf numFmtId="0" fontId="26" fillId="2" borderId="18" xfId="1" applyNumberFormat="1" applyFont="1" applyFill="1" applyBorder="1" applyAlignment="1" applyProtection="1">
      <alignment horizontal="left" vertical="top" wrapText="1"/>
    </xf>
    <xf numFmtId="0" fontId="26" fillId="2" borderId="15" xfId="1" applyNumberFormat="1" applyFont="1" applyFill="1" applyBorder="1" applyAlignment="1" applyProtection="1">
      <alignment horizontal="left" vertical="top" wrapText="1"/>
    </xf>
  </cellXfs>
  <cellStyles count="2">
    <cellStyle name="Comma" xfId="1" builtinId="3"/>
    <cellStyle name="Normal" xfId="0" builtinId="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11"/>
  <sheetViews>
    <sheetView tabSelected="1" zoomScaleNormal="100" zoomScaleSheetLayoutView="100" workbookViewId="0">
      <pane xSplit="4" topLeftCell="E1" activePane="topRight" state="frozen"/>
      <selection pane="topRight" activeCell="A2" sqref="A2:D2"/>
    </sheetView>
  </sheetViews>
  <sheetFormatPr defaultColWidth="8.85546875" defaultRowHeight="15" x14ac:dyDescent="0.25"/>
  <cols>
    <col min="1" max="1" width="4" style="8" bestFit="1" customWidth="1"/>
    <col min="2" max="2" width="111.5703125" style="9" customWidth="1"/>
    <col min="3" max="3" width="14.28515625" style="90" bestFit="1" customWidth="1"/>
    <col min="4" max="4" width="7.85546875" style="25" customWidth="1"/>
    <col min="5" max="6" width="10.140625" style="67" customWidth="1"/>
    <col min="7" max="16" width="10.140625" style="71" customWidth="1"/>
    <col min="17" max="17" width="10" style="72" customWidth="1"/>
    <col min="18" max="19" width="10" style="73" customWidth="1"/>
    <col min="20" max="20" width="9.5703125" style="73" customWidth="1"/>
    <col min="21" max="16384" width="8.85546875" style="73"/>
  </cols>
  <sheetData>
    <row r="1" spans="1:17" ht="19.5" thickBot="1" x14ac:dyDescent="0.3">
      <c r="A1" s="92" t="s">
        <v>71</v>
      </c>
      <c r="B1" s="93"/>
      <c r="C1" s="93"/>
      <c r="D1" s="94"/>
      <c r="G1" s="68"/>
      <c r="H1" s="68" t="s">
        <v>69</v>
      </c>
      <c r="I1" s="69"/>
      <c r="J1" s="70" t="str">
        <f>RIGHT(A108,LEN(A108)-19)</f>
        <v>December 2, 2015 - A</v>
      </c>
      <c r="K1" s="69"/>
    </row>
    <row r="2" spans="1:17" ht="15.75" thickBot="1" x14ac:dyDescent="0.3">
      <c r="A2" s="95" t="s">
        <v>83</v>
      </c>
      <c r="B2" s="96"/>
      <c r="C2" s="96"/>
      <c r="D2" s="97"/>
    </row>
    <row r="3" spans="1:17" ht="18.75" x14ac:dyDescent="0.25">
      <c r="A3" s="113" t="s">
        <v>35</v>
      </c>
      <c r="B3" s="114"/>
      <c r="C3" s="115"/>
      <c r="D3" s="98" t="s">
        <v>34</v>
      </c>
    </row>
    <row r="4" spans="1:17" s="76" customFormat="1" ht="86.45" customHeight="1" x14ac:dyDescent="0.25">
      <c r="A4" s="116" t="s">
        <v>84</v>
      </c>
      <c r="B4" s="117"/>
      <c r="C4" s="118"/>
      <c r="D4" s="99"/>
      <c r="E4" s="74"/>
      <c r="F4" s="74"/>
      <c r="G4" s="69"/>
      <c r="H4" s="69"/>
      <c r="I4" s="69"/>
      <c r="J4" s="69"/>
      <c r="K4" s="69"/>
      <c r="L4" s="69"/>
      <c r="M4" s="69"/>
      <c r="N4" s="69"/>
      <c r="O4" s="69"/>
      <c r="P4" s="69"/>
      <c r="Q4" s="75"/>
    </row>
    <row r="5" spans="1:17" s="76" customFormat="1" ht="86.45" customHeight="1" x14ac:dyDescent="0.25">
      <c r="A5" s="119"/>
      <c r="B5" s="120"/>
      <c r="C5" s="121"/>
      <c r="D5" s="99"/>
      <c r="E5" s="74"/>
      <c r="F5" s="74"/>
      <c r="G5" s="69"/>
      <c r="H5" s="69"/>
      <c r="I5" s="69"/>
      <c r="J5" s="69"/>
      <c r="K5" s="69"/>
      <c r="L5" s="69"/>
      <c r="M5" s="69"/>
      <c r="N5" s="69"/>
      <c r="O5" s="69"/>
      <c r="P5" s="69"/>
      <c r="Q5" s="75"/>
    </row>
    <row r="6" spans="1:17" s="76" customFormat="1" ht="86.45" customHeight="1" thickBot="1" x14ac:dyDescent="0.3">
      <c r="A6" s="122"/>
      <c r="B6" s="123"/>
      <c r="C6" s="124"/>
      <c r="D6" s="99"/>
      <c r="E6" s="74"/>
      <c r="F6" s="74"/>
      <c r="G6" s="69"/>
      <c r="H6" s="69"/>
      <c r="I6" s="69"/>
      <c r="J6" s="69"/>
      <c r="K6" s="69"/>
      <c r="L6" s="69"/>
      <c r="M6" s="69"/>
      <c r="N6" s="69"/>
      <c r="O6" s="69"/>
      <c r="P6" s="69"/>
      <c r="Q6" s="75"/>
    </row>
    <row r="7" spans="1:17" ht="36" customHeight="1" thickBot="1" x14ac:dyDescent="0.3">
      <c r="A7" s="100" t="s">
        <v>39</v>
      </c>
      <c r="B7" s="101"/>
      <c r="C7" s="101"/>
      <c r="D7" s="102"/>
      <c r="G7" s="77" t="s">
        <v>7</v>
      </c>
      <c r="H7" s="77" t="s">
        <v>8</v>
      </c>
      <c r="I7" s="77" t="s">
        <v>30</v>
      </c>
      <c r="J7" s="77" t="s">
        <v>27</v>
      </c>
      <c r="K7" s="77" t="s">
        <v>28</v>
      </c>
      <c r="L7" s="77" t="s">
        <v>29</v>
      </c>
      <c r="M7" s="77" t="s">
        <v>31</v>
      </c>
      <c r="N7" s="77" t="s">
        <v>32</v>
      </c>
      <c r="O7" s="77" t="s">
        <v>33</v>
      </c>
      <c r="P7" s="77" t="s">
        <v>11</v>
      </c>
    </row>
    <row r="8" spans="1:17" s="76" customFormat="1" ht="30" x14ac:dyDescent="0.25">
      <c r="A8" s="1">
        <v>1</v>
      </c>
      <c r="B8" s="36" t="s">
        <v>38</v>
      </c>
      <c r="C8" s="91"/>
      <c r="D8" s="16" t="str">
        <f>IF(P8&gt;0,"Error","")</f>
        <v>Error</v>
      </c>
      <c r="E8" s="67"/>
      <c r="F8" s="67"/>
      <c r="G8" s="78">
        <v>100</v>
      </c>
      <c r="H8" s="78">
        <v>20000</v>
      </c>
      <c r="I8" s="78">
        <f>IF(C8="",1,0)</f>
        <v>1</v>
      </c>
      <c r="J8" s="78">
        <f>IF(OR(C8&lt;G8,C8&gt;H8),1,0)</f>
        <v>1</v>
      </c>
      <c r="K8" s="78">
        <f>IF(ISNUMBER(C8)=FALSE,1,0)</f>
        <v>1</v>
      </c>
      <c r="L8" s="78"/>
      <c r="M8" s="78"/>
      <c r="N8" s="78"/>
      <c r="O8" s="78"/>
      <c r="P8" s="78">
        <f>IF(K8=1,1,COUNTIF(I8:O8,"&gt;0")+COUNTIF(I8:O8,"&lt;0"))</f>
        <v>1</v>
      </c>
      <c r="Q8" s="75"/>
    </row>
    <row r="9" spans="1:17" s="76" customFormat="1" ht="30.75" thickBot="1" x14ac:dyDescent="0.3">
      <c r="A9" s="2">
        <v>2</v>
      </c>
      <c r="B9" s="35" t="s">
        <v>25</v>
      </c>
      <c r="C9" s="82"/>
      <c r="D9" s="13" t="str">
        <f>IF(P9&gt;0,"Error","")</f>
        <v>Error</v>
      </c>
      <c r="E9" s="67"/>
      <c r="F9" s="67"/>
      <c r="G9" s="79">
        <f ca="1">H9-ROUND(6*365.242199,0)</f>
        <v>43601</v>
      </c>
      <c r="H9" s="79">
        <f ca="1">ROUNDDOWN(NOW(),0)</f>
        <v>45792</v>
      </c>
      <c r="I9" s="78">
        <f>IF(C9="",1,0)</f>
        <v>1</v>
      </c>
      <c r="J9" s="78">
        <f ca="1">IF(OR(C9&lt;G9,C9&gt;H9),1,0)</f>
        <v>1</v>
      </c>
      <c r="K9" s="78">
        <f>IF(ISNUMBER(C9)=FALSE,1,0)</f>
        <v>1</v>
      </c>
      <c r="L9" s="78"/>
      <c r="M9" s="78"/>
      <c r="N9" s="78"/>
      <c r="O9" s="78"/>
      <c r="P9" s="78">
        <f>IF(K9=1,1,COUNTIF(I9:O9,"&gt;0")+COUNTIF(I9:O9,"&lt;0"))</f>
        <v>1</v>
      </c>
      <c r="Q9" s="75"/>
    </row>
    <row r="10" spans="1:17" ht="36" customHeight="1" thickBot="1" x14ac:dyDescent="0.3">
      <c r="A10" s="100" t="s">
        <v>40</v>
      </c>
      <c r="B10" s="101"/>
      <c r="C10" s="101"/>
      <c r="D10" s="102"/>
      <c r="G10" s="78"/>
      <c r="H10" s="78"/>
      <c r="I10" s="78"/>
      <c r="J10" s="78"/>
      <c r="K10" s="78"/>
      <c r="L10" s="78"/>
      <c r="M10" s="78"/>
      <c r="N10" s="78"/>
      <c r="O10" s="78"/>
      <c r="P10" s="78"/>
    </row>
    <row r="11" spans="1:17" s="76" customFormat="1" ht="30" x14ac:dyDescent="0.25">
      <c r="A11" s="1">
        <v>3</v>
      </c>
      <c r="B11" s="17" t="s">
        <v>74</v>
      </c>
      <c r="C11" s="64"/>
      <c r="D11" s="16" t="str">
        <f>IF(P11&gt;0,"Error","")</f>
        <v>Error</v>
      </c>
      <c r="E11" s="67"/>
      <c r="F11" s="67"/>
      <c r="G11" s="78"/>
      <c r="H11" s="78"/>
      <c r="I11" s="78">
        <f>IF(C11="",1,0)</f>
        <v>1</v>
      </c>
      <c r="J11" s="78"/>
      <c r="K11" s="78"/>
      <c r="L11" s="78">
        <f>IF(AND(C11&lt;&gt;"Yes",C11&lt;&gt;"No"),1,0)</f>
        <v>1</v>
      </c>
      <c r="M11" s="78"/>
      <c r="N11" s="78"/>
      <c r="O11" s="78"/>
      <c r="P11" s="78">
        <f>IF(K11=1,1,COUNTIF(I11:O11,"&gt;0")+COUNTIF(I11:O11,"&lt;0"))</f>
        <v>2</v>
      </c>
      <c r="Q11" s="75"/>
    </row>
    <row r="12" spans="1:17" s="76" customFormat="1" ht="30.75" thickBot="1" x14ac:dyDescent="0.3">
      <c r="A12" s="3">
        <v>4</v>
      </c>
      <c r="B12" s="4" t="s">
        <v>75</v>
      </c>
      <c r="C12" s="83"/>
      <c r="D12" s="14" t="str">
        <f>IF(P12&gt;0,"Error","")</f>
        <v>Error</v>
      </c>
      <c r="E12" s="67"/>
      <c r="F12" s="67"/>
      <c r="G12" s="78"/>
      <c r="H12" s="78"/>
      <c r="I12" s="78">
        <f>IF(C12="",1,0)</f>
        <v>1</v>
      </c>
      <c r="J12" s="78"/>
      <c r="K12" s="78"/>
      <c r="L12" s="78">
        <f>IF(AND(C12&lt;&gt;"Yes",C12&lt;&gt;"No"),1,0)</f>
        <v>1</v>
      </c>
      <c r="M12" s="78"/>
      <c r="N12" s="78"/>
      <c r="O12" s="78"/>
      <c r="P12" s="78">
        <f>IF(K12=1,1,COUNTIF(I12:O12,"&gt;0")+COUNTIF(I12:O12,"&lt;0"))</f>
        <v>2</v>
      </c>
      <c r="Q12" s="75"/>
    </row>
    <row r="13" spans="1:17" ht="72" customHeight="1" thickBot="1" x14ac:dyDescent="0.3">
      <c r="A13" s="106" t="s">
        <v>41</v>
      </c>
      <c r="B13" s="107"/>
      <c r="C13" s="107"/>
      <c r="D13" s="108"/>
      <c r="G13" s="78"/>
      <c r="H13" s="78"/>
      <c r="I13" s="78"/>
      <c r="J13" s="78"/>
      <c r="K13" s="78"/>
      <c r="L13" s="78"/>
      <c r="M13" s="78"/>
      <c r="N13" s="78"/>
      <c r="O13" s="78"/>
      <c r="P13" s="78"/>
    </row>
    <row r="14" spans="1:17" s="76" customFormat="1" x14ac:dyDescent="0.25">
      <c r="A14" s="1">
        <v>5</v>
      </c>
      <c r="B14" s="6" t="s">
        <v>12</v>
      </c>
      <c r="C14" s="64"/>
      <c r="D14" s="16" t="str">
        <f t="shared" ref="D14:D20" si="0">IF(P14&gt;0,"Error","")</f>
        <v>Error</v>
      </c>
      <c r="E14" s="67"/>
      <c r="F14" s="67"/>
      <c r="G14" s="78">
        <v>0</v>
      </c>
      <c r="H14" s="78">
        <v>6000000000</v>
      </c>
      <c r="I14" s="78">
        <f t="shared" ref="I14:I20" si="1">IF(C14="",1,0)</f>
        <v>1</v>
      </c>
      <c r="J14" s="78">
        <f>IF(OR(C14&lt;G14,C14&gt;H14),1,0)</f>
        <v>0</v>
      </c>
      <c r="K14" s="78">
        <f t="shared" ref="K14:K20" si="2">IF(ISNUMBER(C14)=FALSE,1,0)</f>
        <v>1</v>
      </c>
      <c r="L14" s="78"/>
      <c r="M14" s="78"/>
      <c r="N14" s="78"/>
      <c r="O14" s="78"/>
      <c r="P14" s="78">
        <f t="shared" ref="P14:P20" si="3">IF(K14=1,1,COUNTIF(I14:O14,"&gt;0")+COUNTIF(I14:O14,"&lt;0"))</f>
        <v>1</v>
      </c>
      <c r="Q14" s="75"/>
    </row>
    <row r="15" spans="1:17" s="76" customFormat="1" x14ac:dyDescent="0.25">
      <c r="A15" s="1">
        <v>6</v>
      </c>
      <c r="B15" s="5" t="s">
        <v>13</v>
      </c>
      <c r="C15" s="64"/>
      <c r="D15" s="13" t="str">
        <f t="shared" si="0"/>
        <v>Error</v>
      </c>
      <c r="E15" s="67"/>
      <c r="F15" s="67"/>
      <c r="G15" s="78">
        <v>0</v>
      </c>
      <c r="H15" s="78">
        <v>3000000000</v>
      </c>
      <c r="I15" s="78">
        <f t="shared" si="1"/>
        <v>1</v>
      </c>
      <c r="J15" s="78">
        <f t="shared" ref="J15:J20" si="4">IF(OR(C15&lt;G15,C15&gt;H15),1,0)</f>
        <v>0</v>
      </c>
      <c r="K15" s="78">
        <f t="shared" si="2"/>
        <v>1</v>
      </c>
      <c r="L15" s="78"/>
      <c r="M15" s="78"/>
      <c r="N15" s="78"/>
      <c r="O15" s="78"/>
      <c r="P15" s="78">
        <f t="shared" si="3"/>
        <v>1</v>
      </c>
      <c r="Q15" s="75"/>
    </row>
    <row r="16" spans="1:17" s="76" customFormat="1" ht="30" x14ac:dyDescent="0.25">
      <c r="A16" s="1">
        <v>7</v>
      </c>
      <c r="B16" s="5" t="s">
        <v>36</v>
      </c>
      <c r="C16" s="64"/>
      <c r="D16" s="13" t="str">
        <f t="shared" si="0"/>
        <v>Error</v>
      </c>
      <c r="E16" s="67"/>
      <c r="F16" s="67"/>
      <c r="G16" s="78">
        <v>0</v>
      </c>
      <c r="H16" s="78">
        <v>6000000000</v>
      </c>
      <c r="I16" s="78">
        <f t="shared" si="1"/>
        <v>1</v>
      </c>
      <c r="J16" s="78">
        <f t="shared" si="4"/>
        <v>0</v>
      </c>
      <c r="K16" s="78">
        <f t="shared" si="2"/>
        <v>1</v>
      </c>
      <c r="L16" s="78"/>
      <c r="M16" s="78"/>
      <c r="N16" s="78"/>
      <c r="O16" s="78"/>
      <c r="P16" s="78">
        <f t="shared" si="3"/>
        <v>1</v>
      </c>
      <c r="Q16" s="75"/>
    </row>
    <row r="17" spans="1:17" s="76" customFormat="1" ht="30" x14ac:dyDescent="0.25">
      <c r="A17" s="1">
        <v>8</v>
      </c>
      <c r="B17" s="32" t="s">
        <v>26</v>
      </c>
      <c r="C17" s="64"/>
      <c r="D17" s="13" t="str">
        <f t="shared" si="0"/>
        <v>Error</v>
      </c>
      <c r="E17" s="67"/>
      <c r="F17" s="67"/>
      <c r="G17" s="78">
        <v>0</v>
      </c>
      <c r="H17" s="78">
        <v>10000000000</v>
      </c>
      <c r="I17" s="78">
        <f t="shared" si="1"/>
        <v>1</v>
      </c>
      <c r="J17" s="78">
        <f t="shared" si="4"/>
        <v>0</v>
      </c>
      <c r="K17" s="78">
        <f t="shared" si="2"/>
        <v>1</v>
      </c>
      <c r="L17" s="78"/>
      <c r="M17" s="78"/>
      <c r="N17" s="78"/>
      <c r="O17" s="78"/>
      <c r="P17" s="78">
        <f t="shared" si="3"/>
        <v>1</v>
      </c>
      <c r="Q17" s="75"/>
    </row>
    <row r="18" spans="1:17" s="76" customFormat="1" ht="30" x14ac:dyDescent="0.25">
      <c r="A18" s="1">
        <v>9</v>
      </c>
      <c r="B18" s="10" t="s">
        <v>42</v>
      </c>
      <c r="C18" s="64"/>
      <c r="D18" s="13" t="str">
        <f t="shared" si="0"/>
        <v>Error</v>
      </c>
      <c r="E18" s="67"/>
      <c r="F18" s="67"/>
      <c r="G18" s="78">
        <v>0</v>
      </c>
      <c r="H18" s="78">
        <v>10000000000</v>
      </c>
      <c r="I18" s="78">
        <f t="shared" si="1"/>
        <v>1</v>
      </c>
      <c r="J18" s="78">
        <f t="shared" si="4"/>
        <v>0</v>
      </c>
      <c r="K18" s="78">
        <f t="shared" si="2"/>
        <v>1</v>
      </c>
      <c r="L18" s="78"/>
      <c r="M18" s="78"/>
      <c r="N18" s="78"/>
      <c r="O18" s="78"/>
      <c r="P18" s="78">
        <f t="shared" si="3"/>
        <v>1</v>
      </c>
      <c r="Q18" s="75"/>
    </row>
    <row r="19" spans="1:17" s="76" customFormat="1" ht="30" x14ac:dyDescent="0.25">
      <c r="A19" s="1">
        <v>10</v>
      </c>
      <c r="B19" s="39" t="s">
        <v>43</v>
      </c>
      <c r="C19" s="64"/>
      <c r="D19" s="13" t="str">
        <f t="shared" si="0"/>
        <v>Error</v>
      </c>
      <c r="E19" s="67"/>
      <c r="F19" s="67"/>
      <c r="G19" s="78">
        <v>0</v>
      </c>
      <c r="H19" s="78">
        <v>37000000000</v>
      </c>
      <c r="I19" s="78">
        <f t="shared" si="1"/>
        <v>1</v>
      </c>
      <c r="J19" s="78">
        <f t="shared" si="4"/>
        <v>0</v>
      </c>
      <c r="K19" s="78">
        <f t="shared" si="2"/>
        <v>1</v>
      </c>
      <c r="L19" s="78"/>
      <c r="M19" s="78">
        <f>SUM(C14:C18)-C19</f>
        <v>0</v>
      </c>
      <c r="N19" s="78"/>
      <c r="O19" s="78"/>
      <c r="P19" s="78">
        <f t="shared" si="3"/>
        <v>1</v>
      </c>
      <c r="Q19" s="75"/>
    </row>
    <row r="20" spans="1:17" s="76" customFormat="1" ht="15.75" thickBot="1" x14ac:dyDescent="0.3">
      <c r="A20" s="1">
        <v>11</v>
      </c>
      <c r="B20" s="15" t="s">
        <v>9</v>
      </c>
      <c r="C20" s="84"/>
      <c r="D20" s="14" t="str">
        <f t="shared" si="0"/>
        <v>Error</v>
      </c>
      <c r="E20" s="67"/>
      <c r="F20" s="67"/>
      <c r="G20" s="78">
        <v>0</v>
      </c>
      <c r="H20" s="78">
        <v>10000000000</v>
      </c>
      <c r="I20" s="78">
        <f t="shared" si="1"/>
        <v>1</v>
      </c>
      <c r="J20" s="78">
        <f t="shared" si="4"/>
        <v>0</v>
      </c>
      <c r="K20" s="78">
        <f t="shared" si="2"/>
        <v>1</v>
      </c>
      <c r="L20" s="78"/>
      <c r="M20" s="78"/>
      <c r="N20" s="78"/>
      <c r="O20" s="78"/>
      <c r="P20" s="78">
        <f t="shared" si="3"/>
        <v>1</v>
      </c>
      <c r="Q20" s="75"/>
    </row>
    <row r="21" spans="1:17" ht="9" customHeight="1" thickBot="1" x14ac:dyDescent="0.3">
      <c r="A21" s="103"/>
      <c r="B21" s="104"/>
      <c r="C21" s="104"/>
      <c r="D21" s="105"/>
      <c r="G21" s="78"/>
      <c r="H21" s="78"/>
      <c r="I21" s="78"/>
      <c r="J21" s="78"/>
      <c r="K21" s="78"/>
      <c r="L21" s="78"/>
      <c r="M21" s="78"/>
      <c r="N21" s="78"/>
      <c r="O21" s="78"/>
      <c r="P21" s="78"/>
    </row>
    <row r="22" spans="1:17" s="76" customFormat="1" x14ac:dyDescent="0.25">
      <c r="A22" s="1">
        <v>12</v>
      </c>
      <c r="B22" s="6" t="s">
        <v>22</v>
      </c>
      <c r="C22" s="64"/>
      <c r="D22" s="16" t="str">
        <f>IF(P22&gt;0,"Error","")</f>
        <v>Error</v>
      </c>
      <c r="E22" s="67"/>
      <c r="F22" s="67"/>
      <c r="G22" s="78">
        <v>0</v>
      </c>
      <c r="H22" s="78">
        <v>5000000000</v>
      </c>
      <c r="I22" s="78">
        <f>IF(C22="",1,0)</f>
        <v>1</v>
      </c>
      <c r="J22" s="78">
        <f>IF(OR(C22&lt;G22,C22&gt;H22),1,0)</f>
        <v>0</v>
      </c>
      <c r="K22" s="78">
        <f>IF(ISNUMBER(C22)=FALSE,1,0)</f>
        <v>1</v>
      </c>
      <c r="L22" s="78"/>
      <c r="M22" s="78"/>
      <c r="N22" s="78"/>
      <c r="O22" s="78"/>
      <c r="P22" s="78">
        <f t="shared" ref="P22:P40" si="5">IF(K22=1,1,COUNTIF(I22:O22,"&gt;0")+COUNTIF(I22:O22,"&lt;0"))</f>
        <v>1</v>
      </c>
      <c r="Q22" s="75"/>
    </row>
    <row r="23" spans="1:17" s="76" customFormat="1" ht="45" x14ac:dyDescent="0.25">
      <c r="A23" s="2">
        <v>13</v>
      </c>
      <c r="B23" s="10" t="s">
        <v>44</v>
      </c>
      <c r="C23" s="64"/>
      <c r="D23" s="13" t="str">
        <f>IF(P23&gt;0,"Error","")</f>
        <v>Error</v>
      </c>
      <c r="E23" s="67"/>
      <c r="F23" s="67"/>
      <c r="G23" s="78">
        <v>0</v>
      </c>
      <c r="H23" s="78">
        <v>4000000000</v>
      </c>
      <c r="I23" s="78">
        <f>IF(C23="",1,0)</f>
        <v>1</v>
      </c>
      <c r="J23" s="78">
        <f>IF(OR(C23&lt;G23,C23&gt;H23),1,0)</f>
        <v>0</v>
      </c>
      <c r="K23" s="78">
        <f>IF(ISNUMBER(C23)=FALSE,1,0)</f>
        <v>1</v>
      </c>
      <c r="L23" s="78"/>
      <c r="M23" s="78"/>
      <c r="N23" s="78"/>
      <c r="O23" s="78"/>
      <c r="P23" s="78">
        <f t="shared" si="5"/>
        <v>1</v>
      </c>
      <c r="Q23" s="75"/>
    </row>
    <row r="24" spans="1:17" s="76" customFormat="1" ht="30" x14ac:dyDescent="0.25">
      <c r="A24" s="1">
        <v>14</v>
      </c>
      <c r="B24" s="39" t="s">
        <v>45</v>
      </c>
      <c r="C24" s="64"/>
      <c r="D24" s="13" t="str">
        <f>IF(P24&gt;0,"Error","")</f>
        <v>Error</v>
      </c>
      <c r="E24" s="67"/>
      <c r="F24" s="67"/>
      <c r="G24" s="78">
        <v>0</v>
      </c>
      <c r="H24" s="78">
        <v>14000000000</v>
      </c>
      <c r="I24" s="78">
        <f>IF(C24="",1,0)</f>
        <v>1</v>
      </c>
      <c r="J24" s="78">
        <f>IF(OR(C24&lt;G24,C24&gt;H24),1,0)</f>
        <v>0</v>
      </c>
      <c r="K24" s="78">
        <f>IF(ISNUMBER(C24)=FALSE,1,0)</f>
        <v>1</v>
      </c>
      <c r="L24" s="78"/>
      <c r="M24" s="78"/>
      <c r="N24" s="78"/>
      <c r="O24" s="78"/>
      <c r="P24" s="78">
        <f t="shared" si="5"/>
        <v>1</v>
      </c>
      <c r="Q24" s="75"/>
    </row>
    <row r="25" spans="1:17" s="76" customFormat="1" ht="30" x14ac:dyDescent="0.25">
      <c r="A25" s="2">
        <v>15</v>
      </c>
      <c r="B25" s="39" t="s">
        <v>46</v>
      </c>
      <c r="C25" s="64"/>
      <c r="D25" s="13" t="str">
        <f>IF(P25&gt;0,"Error","")</f>
        <v>Error</v>
      </c>
      <c r="E25" s="67"/>
      <c r="F25" s="67"/>
      <c r="G25" s="78">
        <v>0</v>
      </c>
      <c r="H25" s="78">
        <v>21000000000</v>
      </c>
      <c r="I25" s="78">
        <f>IF(C25="",1,0)</f>
        <v>1</v>
      </c>
      <c r="J25" s="78">
        <f>IF(OR(C25&lt;G25,C25&gt;H25),1,0)</f>
        <v>0</v>
      </c>
      <c r="K25" s="78">
        <f>IF(ISNUMBER(C25)=FALSE,1,0)</f>
        <v>1</v>
      </c>
      <c r="L25" s="78"/>
      <c r="M25" s="78">
        <f>SUM(C22:C24)-C25</f>
        <v>0</v>
      </c>
      <c r="N25" s="78"/>
      <c r="O25" s="78"/>
      <c r="P25" s="78">
        <f t="shared" si="5"/>
        <v>1</v>
      </c>
      <c r="Q25" s="75"/>
    </row>
    <row r="26" spans="1:17" s="76" customFormat="1" ht="15.75" thickBot="1" x14ac:dyDescent="0.3">
      <c r="A26" s="1">
        <v>16</v>
      </c>
      <c r="B26" s="15" t="s">
        <v>10</v>
      </c>
      <c r="C26" s="84"/>
      <c r="D26" s="14" t="str">
        <f>IF(P26&gt;0,"Error","")</f>
        <v>Error</v>
      </c>
      <c r="E26" s="67"/>
      <c r="F26" s="67"/>
      <c r="G26" s="78">
        <v>0</v>
      </c>
      <c r="H26" s="78">
        <v>10000000000</v>
      </c>
      <c r="I26" s="78">
        <f>IF(C26="",1,0)</f>
        <v>1</v>
      </c>
      <c r="J26" s="78">
        <f>IF(OR(C26&lt;G26,C26&gt;H26),1,0)</f>
        <v>0</v>
      </c>
      <c r="K26" s="78">
        <f>IF(ISNUMBER(C26)=FALSE,1,0)</f>
        <v>1</v>
      </c>
      <c r="L26" s="78"/>
      <c r="M26" s="78"/>
      <c r="N26" s="78"/>
      <c r="O26" s="78"/>
      <c r="P26" s="78">
        <f t="shared" si="5"/>
        <v>1</v>
      </c>
      <c r="Q26" s="75"/>
    </row>
    <row r="27" spans="1:17" ht="9" customHeight="1" thickBot="1" x14ac:dyDescent="0.3">
      <c r="A27" s="103"/>
      <c r="B27" s="104"/>
      <c r="C27" s="104"/>
      <c r="D27" s="105"/>
      <c r="G27" s="78"/>
      <c r="H27" s="78"/>
      <c r="I27" s="78"/>
      <c r="J27" s="78"/>
      <c r="K27" s="78"/>
      <c r="L27" s="78"/>
      <c r="M27" s="78"/>
      <c r="N27" s="78"/>
      <c r="O27" s="78"/>
      <c r="P27" s="78"/>
    </row>
    <row r="28" spans="1:17" s="76" customFormat="1" x14ac:dyDescent="0.25">
      <c r="A28" s="1">
        <v>17</v>
      </c>
      <c r="B28" s="30" t="s">
        <v>37</v>
      </c>
      <c r="C28" s="85"/>
      <c r="D28" s="21" t="str">
        <f>IF(P28&gt;0,"Error","")</f>
        <v>Error</v>
      </c>
      <c r="E28" s="67"/>
      <c r="F28" s="67"/>
      <c r="G28" s="78">
        <v>-11000000000</v>
      </c>
      <c r="H28" s="78">
        <v>11000000000</v>
      </c>
      <c r="I28" s="78">
        <f>IF(C28="",1,0)</f>
        <v>1</v>
      </c>
      <c r="J28" s="78">
        <f>IF(OR(C28&lt;G28,C28&gt;H28),1,0)</f>
        <v>0</v>
      </c>
      <c r="K28" s="78">
        <f>IF(ISNUMBER(C28)=FALSE,1,0)</f>
        <v>1</v>
      </c>
      <c r="L28" s="78"/>
      <c r="M28" s="78"/>
      <c r="N28" s="78"/>
      <c r="O28" s="78"/>
      <c r="P28" s="78">
        <f t="shared" si="5"/>
        <v>1</v>
      </c>
      <c r="Q28" s="75"/>
    </row>
    <row r="29" spans="1:17" s="76" customFormat="1" x14ac:dyDescent="0.25">
      <c r="A29" s="2">
        <v>18</v>
      </c>
      <c r="B29" s="5" t="s">
        <v>0</v>
      </c>
      <c r="C29" s="85"/>
      <c r="D29" s="22" t="str">
        <f>IF(P29&gt;0,"Error","")</f>
        <v>Error</v>
      </c>
      <c r="E29" s="67"/>
      <c r="F29" s="67"/>
      <c r="G29" s="78">
        <v>0</v>
      </c>
      <c r="H29" s="78">
        <v>5000000000</v>
      </c>
      <c r="I29" s="78">
        <f>IF(C29="",1,0)</f>
        <v>1</v>
      </c>
      <c r="J29" s="78">
        <f>IF(OR(C29&lt;G29,C29&gt;H29),1,0)</f>
        <v>0</v>
      </c>
      <c r="K29" s="78">
        <f>IF(ISNUMBER(C29)=FALSE,1,0)</f>
        <v>1</v>
      </c>
      <c r="L29" s="78"/>
      <c r="M29" s="78"/>
      <c r="N29" s="78"/>
      <c r="O29" s="78"/>
      <c r="P29" s="78">
        <f t="shared" si="5"/>
        <v>1</v>
      </c>
      <c r="Q29" s="75"/>
    </row>
    <row r="30" spans="1:17" s="76" customFormat="1" x14ac:dyDescent="0.25">
      <c r="A30" s="1">
        <v>19</v>
      </c>
      <c r="B30" s="5" t="s">
        <v>1</v>
      </c>
      <c r="C30" s="85"/>
      <c r="D30" s="22" t="str">
        <f>IF(P30&gt;0,"Error","")</f>
        <v>Error</v>
      </c>
      <c r="E30" s="67"/>
      <c r="F30" s="67"/>
      <c r="G30" s="78">
        <v>-10000000000</v>
      </c>
      <c r="H30" s="78">
        <v>10000000000</v>
      </c>
      <c r="I30" s="78">
        <f>IF(C30="",1,0)</f>
        <v>1</v>
      </c>
      <c r="J30" s="78">
        <f>IF(OR(C30&lt;G30,C30&gt;H30),1,0)</f>
        <v>0</v>
      </c>
      <c r="K30" s="78">
        <f>IF(ISNUMBER(C30)=FALSE,1,0)</f>
        <v>1</v>
      </c>
      <c r="L30" s="78"/>
      <c r="M30" s="78"/>
      <c r="N30" s="78"/>
      <c r="O30" s="78"/>
      <c r="P30" s="78">
        <f t="shared" si="5"/>
        <v>1</v>
      </c>
      <c r="Q30" s="75"/>
    </row>
    <row r="31" spans="1:17" s="76" customFormat="1" ht="45.75" thickBot="1" x14ac:dyDescent="0.3">
      <c r="A31" s="50">
        <v>20</v>
      </c>
      <c r="B31" s="51" t="s">
        <v>47</v>
      </c>
      <c r="C31" s="86"/>
      <c r="D31" s="52" t="str">
        <f>IF(P31&gt;0,"Error","")</f>
        <v>Error</v>
      </c>
      <c r="E31" s="67"/>
      <c r="F31" s="67"/>
      <c r="G31" s="78">
        <v>-18000000000</v>
      </c>
      <c r="H31" s="78">
        <v>18000000000</v>
      </c>
      <c r="I31" s="78">
        <f>IF(C31="",1,0)</f>
        <v>1</v>
      </c>
      <c r="J31" s="78">
        <f>IF(OR(C31&lt;G31,C31&gt;H31),1,0)</f>
        <v>0</v>
      </c>
      <c r="K31" s="78">
        <f>IF(ISNUMBER(C31)=FALSE,1,0)</f>
        <v>1</v>
      </c>
      <c r="L31" s="78"/>
      <c r="M31" s="78">
        <f>SUM(C28:C30)-C31</f>
        <v>0</v>
      </c>
      <c r="N31" s="78">
        <f>(C19+C20)-(C25+C26)-C31</f>
        <v>0</v>
      </c>
      <c r="O31" s="78"/>
      <c r="P31" s="78">
        <f>IF(K31=1,1,COUNTIF(I31:O31,"&gt;0")+COUNTIF(I31:O31,"&lt;0"))</f>
        <v>1</v>
      </c>
      <c r="Q31" s="75"/>
    </row>
    <row r="32" spans="1:17" ht="72" customHeight="1" thickBot="1" x14ac:dyDescent="0.3">
      <c r="A32" s="106" t="s">
        <v>48</v>
      </c>
      <c r="B32" s="107"/>
      <c r="C32" s="107"/>
      <c r="D32" s="108"/>
      <c r="G32" s="78"/>
      <c r="H32" s="78"/>
      <c r="I32" s="78"/>
      <c r="J32" s="78"/>
      <c r="K32" s="78"/>
      <c r="L32" s="78"/>
      <c r="M32" s="78"/>
      <c r="N32" s="78"/>
      <c r="O32" s="78"/>
      <c r="P32" s="78"/>
    </row>
    <row r="33" spans="1:17" s="76" customFormat="1" ht="15.75" thickBot="1" x14ac:dyDescent="0.3">
      <c r="A33" s="18">
        <v>21</v>
      </c>
      <c r="B33" s="19" t="s">
        <v>2</v>
      </c>
      <c r="C33" s="87"/>
      <c r="D33" s="24" t="str">
        <f>IF(P33&gt;0,"Error","")</f>
        <v>Error</v>
      </c>
      <c r="E33" s="67"/>
      <c r="F33" s="67"/>
      <c r="G33" s="78">
        <v>0</v>
      </c>
      <c r="H33" s="78">
        <v>10000000000</v>
      </c>
      <c r="I33" s="78">
        <f>IF(C33="",1,0)</f>
        <v>1</v>
      </c>
      <c r="J33" s="78">
        <f>IF(OR(C33&lt;G33,C33&gt;H33),1,0)</f>
        <v>0</v>
      </c>
      <c r="K33" s="78">
        <f>IF(ISNUMBER(C33)=FALSE,1,0)</f>
        <v>1</v>
      </c>
      <c r="L33" s="78"/>
      <c r="M33" s="78"/>
      <c r="N33" s="78"/>
      <c r="O33" s="78"/>
      <c r="P33" s="78">
        <f>IF(K33=1,1,COUNTIF(I33:O33,"&gt;0")+COUNTIF(I33:O33,"&lt;0"))</f>
        <v>1</v>
      </c>
      <c r="Q33" s="75"/>
    </row>
    <row r="34" spans="1:17" ht="9" customHeight="1" thickBot="1" x14ac:dyDescent="0.3">
      <c r="A34" s="103"/>
      <c r="B34" s="104"/>
      <c r="C34" s="104"/>
      <c r="D34" s="105"/>
      <c r="G34" s="78"/>
      <c r="H34" s="78"/>
      <c r="I34" s="78"/>
      <c r="J34" s="78"/>
      <c r="K34" s="78"/>
      <c r="L34" s="78"/>
      <c r="M34" s="78"/>
      <c r="N34" s="78"/>
      <c r="O34" s="78"/>
      <c r="P34" s="78"/>
    </row>
    <row r="35" spans="1:17" s="76" customFormat="1" x14ac:dyDescent="0.25">
      <c r="A35" s="1">
        <v>22</v>
      </c>
      <c r="B35" s="6" t="s">
        <v>3</v>
      </c>
      <c r="C35" s="85"/>
      <c r="D35" s="21" t="str">
        <f>IF(P35&gt;0,"Error","")</f>
        <v>Error</v>
      </c>
      <c r="E35" s="67"/>
      <c r="F35" s="67"/>
      <c r="G35" s="78">
        <v>0</v>
      </c>
      <c r="H35" s="78">
        <v>4000000000</v>
      </c>
      <c r="I35" s="78">
        <f>IF(C35="",1,0)</f>
        <v>1</v>
      </c>
      <c r="J35" s="78">
        <f>IF(OR(C35&lt;G35,C35&gt;H35),1,0)</f>
        <v>0</v>
      </c>
      <c r="K35" s="78">
        <f>IF(ISNUMBER(C35)=FALSE,1,0)</f>
        <v>1</v>
      </c>
      <c r="L35" s="78"/>
      <c r="M35" s="78"/>
      <c r="N35" s="78"/>
      <c r="O35" s="78"/>
      <c r="P35" s="78">
        <f>IF(K35=1,1,COUNTIF(I35:O35,"&gt;0")+COUNTIF(I35:O35,"&lt;0"))</f>
        <v>1</v>
      </c>
      <c r="Q35" s="75"/>
    </row>
    <row r="36" spans="1:17" s="76" customFormat="1" x14ac:dyDescent="0.25">
      <c r="A36" s="2">
        <v>23</v>
      </c>
      <c r="B36" s="5" t="s">
        <v>4</v>
      </c>
      <c r="C36" s="85"/>
      <c r="D36" s="22" t="str">
        <f>IF(P36&gt;0,"Error","")</f>
        <v>Error</v>
      </c>
      <c r="E36" s="67"/>
      <c r="F36" s="67"/>
      <c r="G36" s="78">
        <v>0</v>
      </c>
      <c r="H36" s="78">
        <v>2000000000</v>
      </c>
      <c r="I36" s="78">
        <f>IF(C36="",1,0)</f>
        <v>1</v>
      </c>
      <c r="J36" s="78">
        <f>IF(OR(C36&lt;G36,C36&gt;H36),1,0)</f>
        <v>0</v>
      </c>
      <c r="K36" s="78">
        <f>IF(ISNUMBER(C36)=FALSE,1,0)</f>
        <v>1</v>
      </c>
      <c r="L36" s="78"/>
      <c r="M36" s="78"/>
      <c r="N36" s="78"/>
      <c r="O36" s="78"/>
      <c r="P36" s="78">
        <f t="shared" si="5"/>
        <v>1</v>
      </c>
      <c r="Q36" s="75"/>
    </row>
    <row r="37" spans="1:17" s="76" customFormat="1" x14ac:dyDescent="0.25">
      <c r="A37" s="1">
        <v>24</v>
      </c>
      <c r="B37" s="5" t="s">
        <v>5</v>
      </c>
      <c r="C37" s="85"/>
      <c r="D37" s="22" t="str">
        <f>IF(P37&gt;0,"Error","")</f>
        <v>Error</v>
      </c>
      <c r="E37" s="67"/>
      <c r="F37" s="67"/>
      <c r="G37" s="78">
        <v>0</v>
      </c>
      <c r="H37" s="78">
        <v>1000000000</v>
      </c>
      <c r="I37" s="78">
        <f>IF(C37="",1,0)</f>
        <v>1</v>
      </c>
      <c r="J37" s="78">
        <f>IF(OR(C37&lt;G37,C37&gt;H37),1,0)</f>
        <v>0</v>
      </c>
      <c r="K37" s="78">
        <f>IF(ISNUMBER(C37)=FALSE,1,0)</f>
        <v>1</v>
      </c>
      <c r="L37" s="78"/>
      <c r="M37" s="78"/>
      <c r="N37" s="78"/>
      <c r="O37" s="78"/>
      <c r="P37" s="78">
        <f t="shared" si="5"/>
        <v>1</v>
      </c>
      <c r="Q37" s="75"/>
    </row>
    <row r="38" spans="1:17" s="76" customFormat="1" ht="15.75" thickBot="1" x14ac:dyDescent="0.3">
      <c r="A38" s="2">
        <v>25</v>
      </c>
      <c r="B38" s="15" t="s">
        <v>6</v>
      </c>
      <c r="C38" s="87"/>
      <c r="D38" s="23" t="str">
        <f>IF(P38&gt;0,"Error","")</f>
        <v>Error</v>
      </c>
      <c r="E38" s="67"/>
      <c r="F38" s="67"/>
      <c r="G38" s="78">
        <v>-5000000000</v>
      </c>
      <c r="H38" s="78">
        <v>5000000000</v>
      </c>
      <c r="I38" s="78">
        <f>IF(C38="",1,0)</f>
        <v>1</v>
      </c>
      <c r="J38" s="78">
        <f>IF(OR(C38&lt;G38,C38&gt;H38),1,0)</f>
        <v>0</v>
      </c>
      <c r="K38" s="78">
        <f>IF(ISNUMBER(C38)=FALSE,1,0)</f>
        <v>1</v>
      </c>
      <c r="L38" s="78"/>
      <c r="M38" s="78"/>
      <c r="N38" s="78"/>
      <c r="O38" s="78"/>
      <c r="P38" s="78">
        <f t="shared" si="5"/>
        <v>1</v>
      </c>
      <c r="Q38" s="75"/>
    </row>
    <row r="39" spans="1:17" ht="9" customHeight="1" thickBot="1" x14ac:dyDescent="0.3">
      <c r="A39" s="103"/>
      <c r="B39" s="104"/>
      <c r="C39" s="104"/>
      <c r="D39" s="105"/>
      <c r="G39" s="78"/>
      <c r="H39" s="78"/>
      <c r="I39" s="78"/>
      <c r="J39" s="78"/>
      <c r="K39" s="78"/>
      <c r="L39" s="78"/>
      <c r="M39" s="78"/>
      <c r="N39" s="78"/>
      <c r="O39" s="78"/>
      <c r="P39" s="78"/>
    </row>
    <row r="40" spans="1:17" s="76" customFormat="1" ht="30.75" thickBot="1" x14ac:dyDescent="0.3">
      <c r="A40" s="18">
        <v>26</v>
      </c>
      <c r="B40" s="40" t="s">
        <v>49</v>
      </c>
      <c r="C40" s="87"/>
      <c r="D40" s="24" t="str">
        <f>IF(P40&gt;0,"Error","")</f>
        <v>Error</v>
      </c>
      <c r="E40" s="67"/>
      <c r="F40" s="67"/>
      <c r="G40" s="78">
        <v>-5000000000</v>
      </c>
      <c r="H40" s="78">
        <v>5000000000</v>
      </c>
      <c r="I40" s="78">
        <f>IF(C40="",1,0)</f>
        <v>1</v>
      </c>
      <c r="J40" s="78">
        <f>IF(OR(C40&lt;G40,C40&gt;H40),1,0)</f>
        <v>0</v>
      </c>
      <c r="K40" s="78">
        <f>IF(ISNUMBER(C40)=FALSE,1,0)</f>
        <v>1</v>
      </c>
      <c r="L40" s="78"/>
      <c r="M40" s="78">
        <f>SUM(C35:C38)-C33-C40</f>
        <v>0</v>
      </c>
      <c r="N40" s="78"/>
      <c r="O40" s="78"/>
      <c r="P40" s="78">
        <f t="shared" si="5"/>
        <v>1</v>
      </c>
      <c r="Q40" s="75"/>
    </row>
    <row r="41" spans="1:17" ht="9" customHeight="1" thickBot="1" x14ac:dyDescent="0.3">
      <c r="A41" s="103"/>
      <c r="B41" s="104"/>
      <c r="C41" s="104"/>
      <c r="D41" s="105"/>
      <c r="G41" s="78"/>
      <c r="H41" s="78"/>
      <c r="I41" s="78"/>
      <c r="J41" s="78"/>
      <c r="K41" s="78"/>
      <c r="L41" s="78"/>
      <c r="M41" s="78"/>
      <c r="N41" s="78"/>
      <c r="O41" s="78"/>
      <c r="P41" s="78"/>
    </row>
    <row r="42" spans="1:17" s="76" customFormat="1" ht="45.75" thickBot="1" x14ac:dyDescent="0.3">
      <c r="A42" s="18">
        <v>27</v>
      </c>
      <c r="B42" s="37" t="s">
        <v>50</v>
      </c>
      <c r="C42" s="87"/>
      <c r="D42" s="24" t="str">
        <f>IF(P42&gt;0,"Error","")</f>
        <v>Error</v>
      </c>
      <c r="E42" s="67"/>
      <c r="F42" s="67"/>
      <c r="G42" s="78">
        <v>0</v>
      </c>
      <c r="H42" s="78">
        <v>5000000000</v>
      </c>
      <c r="I42" s="78">
        <f>IF(C42="",1,0)</f>
        <v>1</v>
      </c>
      <c r="J42" s="78">
        <f>IF(OR(C42&lt;G42,C42&gt;H42),1,0)</f>
        <v>0</v>
      </c>
      <c r="K42" s="78">
        <f>IF(ISNUMBER(C42)=FALSE,1,0)</f>
        <v>1</v>
      </c>
      <c r="L42" s="78"/>
      <c r="M42" s="78">
        <f>IF(C42&gt;C38,1,0)</f>
        <v>0</v>
      </c>
      <c r="N42" s="78"/>
      <c r="O42" s="78"/>
      <c r="P42" s="78">
        <f>IF(K42=1,1,COUNTIF(I42:O42,"&gt;0")+COUNTIF(I42:O42,"&lt;0"))</f>
        <v>1</v>
      </c>
      <c r="Q42" s="75"/>
    </row>
    <row r="43" spans="1:17" ht="9" customHeight="1" thickBot="1" x14ac:dyDescent="0.3">
      <c r="A43" s="103"/>
      <c r="B43" s="104"/>
      <c r="C43" s="104"/>
      <c r="D43" s="105"/>
      <c r="G43" s="78"/>
      <c r="H43" s="78"/>
      <c r="I43" s="78"/>
      <c r="J43" s="78"/>
      <c r="K43" s="78"/>
      <c r="L43" s="78"/>
      <c r="M43" s="78"/>
      <c r="N43" s="78"/>
      <c r="O43" s="78"/>
      <c r="P43" s="78"/>
    </row>
    <row r="44" spans="1:17" s="76" customFormat="1" ht="60.75" thickBot="1" x14ac:dyDescent="0.3">
      <c r="A44" s="18">
        <v>28</v>
      </c>
      <c r="B44" s="19" t="s">
        <v>67</v>
      </c>
      <c r="C44" s="87"/>
      <c r="D44" s="24" t="str">
        <f>IF(P44&gt;0,"Error","")</f>
        <v>Error</v>
      </c>
      <c r="E44" s="67"/>
      <c r="F44" s="67"/>
      <c r="G44" s="78">
        <v>0</v>
      </c>
      <c r="H44" s="78">
        <v>5000000000</v>
      </c>
      <c r="I44" s="78">
        <f>IF(C44="",1,0)</f>
        <v>1</v>
      </c>
      <c r="J44" s="78">
        <f>IF(OR(C44&lt;G44,C44&gt;H44),1,0)</f>
        <v>0</v>
      </c>
      <c r="K44" s="78">
        <f>IF(ISNUMBER(C44)=FALSE,1,0)</f>
        <v>1</v>
      </c>
      <c r="L44" s="78"/>
      <c r="M44" s="78">
        <f>IF(C44&gt;C33,1,0)</f>
        <v>0</v>
      </c>
      <c r="N44" s="78"/>
      <c r="O44" s="78"/>
      <c r="P44" s="78">
        <f>IF(K44=1,1,COUNTIF(I44:O44,"&gt;0")+COUNTIF(I44:O44,"&lt;0"))</f>
        <v>1</v>
      </c>
      <c r="Q44" s="75"/>
    </row>
    <row r="45" spans="1:17" ht="72" customHeight="1" thickBot="1" x14ac:dyDescent="0.3">
      <c r="A45" s="106" t="s">
        <v>56</v>
      </c>
      <c r="B45" s="107"/>
      <c r="C45" s="107"/>
      <c r="D45" s="108"/>
      <c r="G45" s="78"/>
      <c r="H45" s="78"/>
      <c r="I45" s="78"/>
      <c r="J45" s="78"/>
      <c r="K45" s="78"/>
      <c r="L45" s="78"/>
      <c r="M45" s="78"/>
      <c r="N45" s="78"/>
      <c r="O45" s="78"/>
      <c r="P45" s="78"/>
    </row>
    <row r="46" spans="1:17" s="76" customFormat="1" ht="60.75" thickBot="1" x14ac:dyDescent="0.3">
      <c r="A46" s="1">
        <v>29</v>
      </c>
      <c r="B46" s="20" t="s">
        <v>76</v>
      </c>
      <c r="C46" s="85"/>
      <c r="D46" s="21" t="str">
        <f t="shared" ref="D46:D54" si="6">IF(P46&gt;0,"Error","")</f>
        <v>Error</v>
      </c>
      <c r="E46" s="67"/>
      <c r="F46" s="67"/>
      <c r="G46" s="78"/>
      <c r="H46" s="78"/>
      <c r="I46" s="78">
        <f t="shared" ref="I46:I54" si="7">IF(C46="",1,0)</f>
        <v>1</v>
      </c>
      <c r="J46" s="78"/>
      <c r="K46" s="78"/>
      <c r="L46" s="78">
        <f>IF(AND(C46&lt;&gt;"Yes",C46&lt;&gt;"No"),1,0)</f>
        <v>1</v>
      </c>
      <c r="M46" s="78">
        <f>IF(AND(C46="No",SUM(C48:C72)&lt;&gt;0),1,0)</f>
        <v>0</v>
      </c>
      <c r="N46" s="78"/>
      <c r="O46" s="78"/>
      <c r="P46" s="78">
        <f>COUNTIF(I46:O46,"&gt;0")+COUNTIF(I46:O46,"&lt;0")</f>
        <v>2</v>
      </c>
      <c r="Q46" s="75"/>
    </row>
    <row r="47" spans="1:17" ht="9" customHeight="1" thickBot="1" x14ac:dyDescent="0.3">
      <c r="A47" s="103"/>
      <c r="B47" s="104"/>
      <c r="C47" s="104"/>
      <c r="D47" s="105"/>
      <c r="G47" s="78"/>
      <c r="H47" s="78"/>
      <c r="I47" s="78"/>
      <c r="J47" s="78"/>
      <c r="K47" s="78"/>
      <c r="L47" s="78"/>
      <c r="M47" s="78"/>
      <c r="N47" s="78"/>
      <c r="O47" s="78"/>
      <c r="P47" s="78"/>
    </row>
    <row r="48" spans="1:17" s="76" customFormat="1" x14ac:dyDescent="0.25">
      <c r="A48" s="1">
        <v>30</v>
      </c>
      <c r="B48" s="5" t="s">
        <v>12</v>
      </c>
      <c r="C48" s="85"/>
      <c r="D48" s="22" t="str">
        <f t="shared" si="6"/>
        <v>Error</v>
      </c>
      <c r="E48" s="67"/>
      <c r="F48" s="67"/>
      <c r="G48" s="78">
        <v>0</v>
      </c>
      <c r="H48" s="78">
        <v>3000000000</v>
      </c>
      <c r="I48" s="78">
        <f t="shared" si="7"/>
        <v>1</v>
      </c>
      <c r="J48" s="78">
        <f t="shared" ref="J48:J54" si="8">IF(OR(C48&lt;G48,C48&gt;H48),1,0)</f>
        <v>0</v>
      </c>
      <c r="K48" s="78">
        <f t="shared" ref="K48:K54" si="9">IF(ISNUMBER(C48)=FALSE,1,0)</f>
        <v>1</v>
      </c>
      <c r="L48" s="78"/>
      <c r="M48" s="78"/>
      <c r="N48" s="78"/>
      <c r="O48" s="78">
        <f t="shared" ref="O48:O54" si="10">IF(AND(C$46="No",C48&lt;&gt;""),1,0)</f>
        <v>0</v>
      </c>
      <c r="P48" s="78">
        <f t="shared" ref="P48:P54" si="11">IF(O48=1,1,IF(C$46="No",0,IF(K48=1,1,COUNTIF(I48:O48,"&gt;0")+COUNTIF(I48:O48,"&lt;0"))))</f>
        <v>1</v>
      </c>
      <c r="Q48" s="75"/>
    </row>
    <row r="49" spans="1:17" s="76" customFormat="1" x14ac:dyDescent="0.25">
      <c r="A49" s="1">
        <v>31</v>
      </c>
      <c r="B49" s="5" t="s">
        <v>13</v>
      </c>
      <c r="C49" s="85"/>
      <c r="D49" s="22" t="str">
        <f t="shared" si="6"/>
        <v>Error</v>
      </c>
      <c r="E49" s="67"/>
      <c r="F49" s="67"/>
      <c r="G49" s="78">
        <v>0</v>
      </c>
      <c r="H49" s="78">
        <v>1000000000</v>
      </c>
      <c r="I49" s="78">
        <f t="shared" si="7"/>
        <v>1</v>
      </c>
      <c r="J49" s="78">
        <f t="shared" si="8"/>
        <v>0</v>
      </c>
      <c r="K49" s="78">
        <f t="shared" si="9"/>
        <v>1</v>
      </c>
      <c r="L49" s="78"/>
      <c r="M49" s="78"/>
      <c r="N49" s="78"/>
      <c r="O49" s="78">
        <f t="shared" si="10"/>
        <v>0</v>
      </c>
      <c r="P49" s="78">
        <f t="shared" si="11"/>
        <v>1</v>
      </c>
      <c r="Q49" s="75"/>
    </row>
    <row r="50" spans="1:17" s="76" customFormat="1" x14ac:dyDescent="0.25">
      <c r="A50" s="2">
        <v>32</v>
      </c>
      <c r="B50" s="5" t="s">
        <v>55</v>
      </c>
      <c r="C50" s="85"/>
      <c r="D50" s="22" t="str">
        <f>IF(P50&gt;0,"Error","")</f>
        <v>Error</v>
      </c>
      <c r="E50" s="67"/>
      <c r="F50" s="67"/>
      <c r="G50" s="78">
        <v>0</v>
      </c>
      <c r="H50" s="78">
        <v>1000000000</v>
      </c>
      <c r="I50" s="78">
        <f>IF(C50="",1,0)</f>
        <v>1</v>
      </c>
      <c r="J50" s="78">
        <f>IF(OR(C50&lt;G50,C50&gt;H50),1,0)</f>
        <v>0</v>
      </c>
      <c r="K50" s="78">
        <f>IF(ISNUMBER(C50)=FALSE,1,0)</f>
        <v>1</v>
      </c>
      <c r="L50" s="78"/>
      <c r="M50" s="78"/>
      <c r="N50" s="78"/>
      <c r="O50" s="78">
        <f>IF(AND(C$46="No",C50&lt;&gt;""),1,0)</f>
        <v>0</v>
      </c>
      <c r="P50" s="78">
        <f>IF(O50=1,1,IF(C$46="No",0,IF(K50=1,1,COUNTIF(I50:O50,"&gt;0")+COUNTIF(I50:O50,"&lt;0"))))</f>
        <v>1</v>
      </c>
      <c r="Q50" s="75"/>
    </row>
    <row r="51" spans="1:17" s="76" customFormat="1" ht="30" x14ac:dyDescent="0.25">
      <c r="A51" s="1">
        <v>33</v>
      </c>
      <c r="B51" s="32" t="s">
        <v>26</v>
      </c>
      <c r="C51" s="85"/>
      <c r="D51" s="22" t="str">
        <f t="shared" si="6"/>
        <v>Error</v>
      </c>
      <c r="E51" s="67"/>
      <c r="F51" s="67"/>
      <c r="G51" s="78">
        <v>0</v>
      </c>
      <c r="H51" s="78">
        <v>10000000000</v>
      </c>
      <c r="I51" s="78">
        <f t="shared" si="7"/>
        <v>1</v>
      </c>
      <c r="J51" s="78">
        <f t="shared" si="8"/>
        <v>0</v>
      </c>
      <c r="K51" s="78">
        <f t="shared" si="9"/>
        <v>1</v>
      </c>
      <c r="L51" s="78"/>
      <c r="M51" s="78"/>
      <c r="N51" s="78"/>
      <c r="O51" s="78">
        <f t="shared" si="10"/>
        <v>0</v>
      </c>
      <c r="P51" s="78">
        <f t="shared" si="11"/>
        <v>1</v>
      </c>
      <c r="Q51" s="75"/>
    </row>
    <row r="52" spans="1:17" s="76" customFormat="1" ht="30" x14ac:dyDescent="0.25">
      <c r="A52" s="1">
        <v>34</v>
      </c>
      <c r="B52" s="10" t="s">
        <v>58</v>
      </c>
      <c r="C52" s="85"/>
      <c r="D52" s="22" t="str">
        <f t="shared" si="6"/>
        <v>Error</v>
      </c>
      <c r="E52" s="67"/>
      <c r="F52" s="67"/>
      <c r="G52" s="78">
        <v>0</v>
      </c>
      <c r="H52" s="78">
        <v>3000000000</v>
      </c>
      <c r="I52" s="78">
        <f t="shared" si="7"/>
        <v>1</v>
      </c>
      <c r="J52" s="78">
        <f t="shared" si="8"/>
        <v>0</v>
      </c>
      <c r="K52" s="78">
        <f t="shared" si="9"/>
        <v>1</v>
      </c>
      <c r="L52" s="78"/>
      <c r="M52" s="78"/>
      <c r="N52" s="78"/>
      <c r="O52" s="78">
        <f t="shared" si="10"/>
        <v>0</v>
      </c>
      <c r="P52" s="78">
        <f t="shared" si="11"/>
        <v>1</v>
      </c>
      <c r="Q52" s="75"/>
    </row>
    <row r="53" spans="1:17" s="76" customFormat="1" ht="30" x14ac:dyDescent="0.25">
      <c r="A53" s="1">
        <v>35</v>
      </c>
      <c r="B53" s="43" t="s">
        <v>59</v>
      </c>
      <c r="C53" s="85"/>
      <c r="D53" s="22" t="str">
        <f t="shared" si="6"/>
        <v>Error</v>
      </c>
      <c r="E53" s="67"/>
      <c r="F53" s="67"/>
      <c r="G53" s="78">
        <v>0</v>
      </c>
      <c r="H53" s="78">
        <v>5000000000</v>
      </c>
      <c r="I53" s="78">
        <f t="shared" si="7"/>
        <v>1</v>
      </c>
      <c r="J53" s="78">
        <f t="shared" si="8"/>
        <v>0</v>
      </c>
      <c r="K53" s="78">
        <f t="shared" si="9"/>
        <v>1</v>
      </c>
      <c r="L53" s="78"/>
      <c r="M53" s="78">
        <f>SUM(C48:C52)-C53</f>
        <v>0</v>
      </c>
      <c r="N53" s="78"/>
      <c r="O53" s="78">
        <f t="shared" si="10"/>
        <v>0</v>
      </c>
      <c r="P53" s="78">
        <f t="shared" si="11"/>
        <v>1</v>
      </c>
      <c r="Q53" s="75"/>
    </row>
    <row r="54" spans="1:17" s="76" customFormat="1" ht="15.75" thickBot="1" x14ac:dyDescent="0.3">
      <c r="A54" s="1">
        <v>36</v>
      </c>
      <c r="B54" s="15" t="s">
        <v>9</v>
      </c>
      <c r="C54" s="87"/>
      <c r="D54" s="23" t="str">
        <f t="shared" si="6"/>
        <v>Error</v>
      </c>
      <c r="E54" s="67"/>
      <c r="F54" s="67"/>
      <c r="G54" s="78">
        <v>0</v>
      </c>
      <c r="H54" s="78">
        <v>10000000000</v>
      </c>
      <c r="I54" s="78">
        <f t="shared" si="7"/>
        <v>1</v>
      </c>
      <c r="J54" s="78">
        <f t="shared" si="8"/>
        <v>0</v>
      </c>
      <c r="K54" s="78">
        <f t="shared" si="9"/>
        <v>1</v>
      </c>
      <c r="L54" s="78"/>
      <c r="M54" s="78"/>
      <c r="N54" s="78"/>
      <c r="O54" s="78">
        <f t="shared" si="10"/>
        <v>0</v>
      </c>
      <c r="P54" s="78">
        <f t="shared" si="11"/>
        <v>1</v>
      </c>
      <c r="Q54" s="75"/>
    </row>
    <row r="55" spans="1:17" ht="9" customHeight="1" thickBot="1" x14ac:dyDescent="0.3">
      <c r="A55" s="103"/>
      <c r="B55" s="104"/>
      <c r="C55" s="104"/>
      <c r="D55" s="105"/>
      <c r="G55" s="78"/>
      <c r="H55" s="78"/>
      <c r="I55" s="78"/>
      <c r="J55" s="78"/>
      <c r="K55" s="78"/>
      <c r="L55" s="78"/>
      <c r="M55" s="78"/>
      <c r="N55" s="78"/>
      <c r="O55" s="78"/>
      <c r="P55" s="78"/>
    </row>
    <row r="56" spans="1:17" s="76" customFormat="1" x14ac:dyDescent="0.25">
      <c r="A56" s="1">
        <v>37</v>
      </c>
      <c r="B56" s="6" t="s">
        <v>14</v>
      </c>
      <c r="C56" s="85"/>
      <c r="D56" s="21" t="str">
        <f>IF(P56&gt;0,"Error","")</f>
        <v>Error</v>
      </c>
      <c r="E56" s="67"/>
      <c r="F56" s="67"/>
      <c r="G56" s="78">
        <v>0</v>
      </c>
      <c r="H56" s="78">
        <v>1000000000</v>
      </c>
      <c r="I56" s="78">
        <f>IF(C56="",1,0)</f>
        <v>1</v>
      </c>
      <c r="J56" s="78">
        <f>IF(OR(C56&lt;G56,C56&gt;H56),1,0)</f>
        <v>0</v>
      </c>
      <c r="K56" s="78">
        <f>IF(ISNUMBER(C56)=FALSE,1,0)</f>
        <v>1</v>
      </c>
      <c r="L56" s="78"/>
      <c r="M56" s="78"/>
      <c r="N56" s="78"/>
      <c r="O56" s="78">
        <f>IF(AND(C$46="No",C56&lt;&gt;""),1,0)</f>
        <v>0</v>
      </c>
      <c r="P56" s="78">
        <f>IF(O56=1,1,IF(C$46="No",0,IF(K56=1,1,COUNTIF(I56:O56,"&gt;0")+COUNTIF(I56:O56,"&lt;0"))))</f>
        <v>1</v>
      </c>
      <c r="Q56" s="75"/>
    </row>
    <row r="57" spans="1:17" s="76" customFormat="1" x14ac:dyDescent="0.25">
      <c r="A57" s="2">
        <v>38</v>
      </c>
      <c r="B57" s="5" t="s">
        <v>23</v>
      </c>
      <c r="C57" s="85"/>
      <c r="D57" s="22" t="str">
        <f>IF(P57&gt;0,"Error","")</f>
        <v>Error</v>
      </c>
      <c r="E57" s="67"/>
      <c r="F57" s="67"/>
      <c r="G57" s="78">
        <v>0</v>
      </c>
      <c r="H57" s="78">
        <v>1000000000</v>
      </c>
      <c r="I57" s="78">
        <f>IF(C57="",1,0)</f>
        <v>1</v>
      </c>
      <c r="J57" s="78">
        <f>IF(OR(C57&lt;G57,C57&gt;H57),1,0)</f>
        <v>0</v>
      </c>
      <c r="K57" s="78">
        <f>IF(ISNUMBER(C57)=FALSE,1,0)</f>
        <v>1</v>
      </c>
      <c r="L57" s="78"/>
      <c r="M57" s="78"/>
      <c r="N57" s="78"/>
      <c r="O57" s="78">
        <f>IF(AND(C$46="No",C57&lt;&gt;""),1,0)</f>
        <v>0</v>
      </c>
      <c r="P57" s="78">
        <f>IF(O57=1,1,IF(C$46="No",0,IF(K57=1,1,COUNTIF(I57:O57,"&gt;0")+COUNTIF(I57:O57,"&lt;0"))))</f>
        <v>1</v>
      </c>
      <c r="Q57" s="75"/>
    </row>
    <row r="58" spans="1:17" s="76" customFormat="1" ht="30" x14ac:dyDescent="0.25">
      <c r="A58" s="2">
        <v>39</v>
      </c>
      <c r="B58" s="10" t="s">
        <v>60</v>
      </c>
      <c r="C58" s="85"/>
      <c r="D58" s="22" t="str">
        <f>IF(P58&gt;0,"Error","")</f>
        <v>Error</v>
      </c>
      <c r="E58" s="67"/>
      <c r="F58" s="67"/>
      <c r="G58" s="78">
        <v>0</v>
      </c>
      <c r="H58" s="78">
        <v>5000000000</v>
      </c>
      <c r="I58" s="78">
        <f>IF(C58="",1,0)</f>
        <v>1</v>
      </c>
      <c r="J58" s="78">
        <f>IF(OR(C58&lt;G58,C58&gt;H58),1,0)</f>
        <v>0</v>
      </c>
      <c r="K58" s="78">
        <f>IF(ISNUMBER(C58)=FALSE,1,0)</f>
        <v>1</v>
      </c>
      <c r="L58" s="78"/>
      <c r="M58" s="78"/>
      <c r="N58" s="78"/>
      <c r="O58" s="78">
        <f>IF(AND(C$46="No",C58&lt;&gt;""),1,0)</f>
        <v>0</v>
      </c>
      <c r="P58" s="78">
        <f>IF(O58=1,1,IF(C$46="No",0,IF(K58=1,1,COUNTIF(I58:O58,"&gt;0")+COUNTIF(I58:O58,"&lt;0"))))</f>
        <v>1</v>
      </c>
      <c r="Q58" s="75"/>
    </row>
    <row r="59" spans="1:17" s="76" customFormat="1" ht="30" x14ac:dyDescent="0.25">
      <c r="A59" s="2">
        <v>40</v>
      </c>
      <c r="B59" s="43" t="s">
        <v>61</v>
      </c>
      <c r="C59" s="85"/>
      <c r="D59" s="22" t="str">
        <f>IF(P59&gt;0,"Error","")</f>
        <v>Error</v>
      </c>
      <c r="E59" s="67"/>
      <c r="F59" s="67"/>
      <c r="G59" s="78">
        <v>0</v>
      </c>
      <c r="H59" s="78">
        <v>5000000000</v>
      </c>
      <c r="I59" s="78">
        <f>IF(C59="",1,0)</f>
        <v>1</v>
      </c>
      <c r="J59" s="78">
        <f>IF(OR(C59&lt;G59,C59&gt;H59),1,0)</f>
        <v>0</v>
      </c>
      <c r="K59" s="78">
        <f>IF(ISNUMBER(C59)=FALSE,1,0)</f>
        <v>1</v>
      </c>
      <c r="L59" s="78"/>
      <c r="M59" s="78">
        <f>SUM(C56:C58)-C59</f>
        <v>0</v>
      </c>
      <c r="N59" s="78"/>
      <c r="O59" s="78">
        <f>IF(AND(C$46="No",C59&lt;&gt;""),1,0)</f>
        <v>0</v>
      </c>
      <c r="P59" s="78">
        <f>IF(O59=1,1,IF(C$46="No",0,IF(K59=1,1,COUNTIF(I59:O59,"&gt;0")+COUNTIF(I59:O59,"&lt;0"))))</f>
        <v>1</v>
      </c>
      <c r="Q59" s="75"/>
    </row>
    <row r="60" spans="1:17" s="76" customFormat="1" ht="15.75" thickBot="1" x14ac:dyDescent="0.3">
      <c r="A60" s="3">
        <v>41</v>
      </c>
      <c r="B60" s="15" t="s">
        <v>10</v>
      </c>
      <c r="C60" s="87"/>
      <c r="D60" s="23" t="str">
        <f>IF(P60&gt;0,"Error","")</f>
        <v>Error</v>
      </c>
      <c r="E60" s="67"/>
      <c r="F60" s="67"/>
      <c r="G60" s="78">
        <v>0</v>
      </c>
      <c r="H60" s="78">
        <v>10000000000</v>
      </c>
      <c r="I60" s="78">
        <f>IF(C60="",1,0)</f>
        <v>1</v>
      </c>
      <c r="J60" s="78">
        <f>IF(OR(C60&lt;G60,C60&gt;H60),1,0)</f>
        <v>0</v>
      </c>
      <c r="K60" s="78">
        <f>IF(ISNUMBER(C60)=FALSE,1,0)</f>
        <v>1</v>
      </c>
      <c r="L60" s="78"/>
      <c r="M60" s="78"/>
      <c r="N60" s="78"/>
      <c r="O60" s="78">
        <f>IF(AND(C$46="No",C60&lt;&gt;""),1,0)</f>
        <v>0</v>
      </c>
      <c r="P60" s="78">
        <f>IF(O60=1,1,IF(C$46="No",0,IF(K60=1,1,COUNTIF(I60:O60,"&gt;0")+COUNTIF(I60:O60,"&lt;0"))))</f>
        <v>1</v>
      </c>
      <c r="Q60" s="75"/>
    </row>
    <row r="61" spans="1:17" ht="9" customHeight="1" thickBot="1" x14ac:dyDescent="0.3">
      <c r="A61" s="103"/>
      <c r="B61" s="104"/>
      <c r="C61" s="104"/>
      <c r="D61" s="105"/>
      <c r="G61" s="78"/>
      <c r="H61" s="78"/>
      <c r="I61" s="78"/>
      <c r="J61" s="78"/>
      <c r="K61" s="78"/>
      <c r="L61" s="78"/>
      <c r="M61" s="78"/>
      <c r="N61" s="78"/>
      <c r="O61" s="78"/>
      <c r="P61" s="78"/>
    </row>
    <row r="62" spans="1:17" s="76" customFormat="1" x14ac:dyDescent="0.25">
      <c r="A62" s="1">
        <v>42</v>
      </c>
      <c r="B62" s="6" t="s">
        <v>15</v>
      </c>
      <c r="C62" s="85"/>
      <c r="D62" s="21" t="str">
        <f t="shared" ref="D62:D67" si="12">IF(P62&gt;0,"Error","")</f>
        <v>Error</v>
      </c>
      <c r="E62" s="67"/>
      <c r="F62" s="67"/>
      <c r="G62" s="78">
        <v>0</v>
      </c>
      <c r="H62" s="78">
        <v>1000000000</v>
      </c>
      <c r="I62" s="78">
        <f t="shared" ref="I62:I67" si="13">IF(C62="",1,0)</f>
        <v>1</v>
      </c>
      <c r="J62" s="78">
        <f t="shared" ref="J62:J67" si="14">IF(OR(C62&lt;G62,C62&gt;H62),1,0)</f>
        <v>0</v>
      </c>
      <c r="K62" s="78">
        <f t="shared" ref="K62:K67" si="15">IF(ISNUMBER(C62)=FALSE,1,0)</f>
        <v>1</v>
      </c>
      <c r="L62" s="78"/>
      <c r="M62" s="78"/>
      <c r="N62" s="78"/>
      <c r="O62" s="78">
        <f t="shared" ref="O62:O67" si="16">IF(AND(C$46="No",C62&lt;&gt;""),1,0)</f>
        <v>0</v>
      </c>
      <c r="P62" s="78">
        <f t="shared" ref="P62:P67" si="17">IF(O62=1,1,IF(C$46="No",0,IF(K62=1,1,COUNTIF(I62:O62,"&gt;0")+COUNTIF(I62:O62,"&lt;0"))))</f>
        <v>1</v>
      </c>
      <c r="Q62" s="75"/>
    </row>
    <row r="63" spans="1:17" s="76" customFormat="1" x14ac:dyDescent="0.25">
      <c r="A63" s="2">
        <v>43</v>
      </c>
      <c r="B63" s="5" t="s">
        <v>16</v>
      </c>
      <c r="C63" s="85"/>
      <c r="D63" s="22" t="str">
        <f t="shared" si="12"/>
        <v>Error</v>
      </c>
      <c r="E63" s="67"/>
      <c r="F63" s="67"/>
      <c r="G63" s="78">
        <v>0</v>
      </c>
      <c r="H63" s="78">
        <v>1000000000</v>
      </c>
      <c r="I63" s="78">
        <f t="shared" si="13"/>
        <v>1</v>
      </c>
      <c r="J63" s="78">
        <f t="shared" si="14"/>
        <v>0</v>
      </c>
      <c r="K63" s="78">
        <f t="shared" si="15"/>
        <v>1</v>
      </c>
      <c r="L63" s="78"/>
      <c r="M63" s="78"/>
      <c r="N63" s="78"/>
      <c r="O63" s="78">
        <f t="shared" si="16"/>
        <v>0</v>
      </c>
      <c r="P63" s="78">
        <f t="shared" si="17"/>
        <v>1</v>
      </c>
      <c r="Q63" s="75"/>
    </row>
    <row r="64" spans="1:17" s="76" customFormat="1" x14ac:dyDescent="0.25">
      <c r="A64" s="2">
        <v>44</v>
      </c>
      <c r="B64" s="5" t="s">
        <v>17</v>
      </c>
      <c r="C64" s="85"/>
      <c r="D64" s="22" t="str">
        <f t="shared" si="12"/>
        <v>Error</v>
      </c>
      <c r="E64" s="67"/>
      <c r="F64" s="67"/>
      <c r="G64" s="78">
        <v>0</v>
      </c>
      <c r="H64" s="78">
        <v>1000000000</v>
      </c>
      <c r="I64" s="78">
        <f t="shared" si="13"/>
        <v>1</v>
      </c>
      <c r="J64" s="78">
        <f t="shared" si="14"/>
        <v>0</v>
      </c>
      <c r="K64" s="78">
        <f t="shared" si="15"/>
        <v>1</v>
      </c>
      <c r="L64" s="78"/>
      <c r="M64" s="78"/>
      <c r="N64" s="78"/>
      <c r="O64" s="78">
        <f t="shared" si="16"/>
        <v>0</v>
      </c>
      <c r="P64" s="78">
        <f t="shared" si="17"/>
        <v>1</v>
      </c>
      <c r="Q64" s="75"/>
    </row>
    <row r="65" spans="1:17" s="76" customFormat="1" x14ac:dyDescent="0.25">
      <c r="A65" s="2">
        <v>45</v>
      </c>
      <c r="B65" s="5" t="s">
        <v>18</v>
      </c>
      <c r="C65" s="85"/>
      <c r="D65" s="22" t="str">
        <f t="shared" si="12"/>
        <v>Error</v>
      </c>
      <c r="E65" s="67"/>
      <c r="F65" s="67"/>
      <c r="G65" s="78">
        <v>0</v>
      </c>
      <c r="H65" s="78">
        <v>1000000000</v>
      </c>
      <c r="I65" s="78">
        <f t="shared" si="13"/>
        <v>1</v>
      </c>
      <c r="J65" s="78">
        <f t="shared" si="14"/>
        <v>0</v>
      </c>
      <c r="K65" s="78">
        <f t="shared" si="15"/>
        <v>1</v>
      </c>
      <c r="L65" s="78"/>
      <c r="M65" s="78"/>
      <c r="N65" s="78"/>
      <c r="O65" s="78">
        <f t="shared" si="16"/>
        <v>0</v>
      </c>
      <c r="P65" s="78">
        <f t="shared" si="17"/>
        <v>1</v>
      </c>
      <c r="Q65" s="75"/>
    </row>
    <row r="66" spans="1:17" s="76" customFormat="1" x14ac:dyDescent="0.25">
      <c r="A66" s="2">
        <v>46</v>
      </c>
      <c r="B66" s="5" t="s">
        <v>19</v>
      </c>
      <c r="C66" s="85"/>
      <c r="D66" s="22" t="str">
        <f t="shared" si="12"/>
        <v>Error</v>
      </c>
      <c r="E66" s="67"/>
      <c r="F66" s="67"/>
      <c r="G66" s="78">
        <v>-1000000000</v>
      </c>
      <c r="H66" s="78">
        <v>1000000000</v>
      </c>
      <c r="I66" s="78">
        <f t="shared" si="13"/>
        <v>1</v>
      </c>
      <c r="J66" s="78">
        <f t="shared" si="14"/>
        <v>0</v>
      </c>
      <c r="K66" s="78">
        <f t="shared" si="15"/>
        <v>1</v>
      </c>
      <c r="L66" s="78"/>
      <c r="M66" s="78"/>
      <c r="N66" s="78"/>
      <c r="O66" s="78">
        <f t="shared" si="16"/>
        <v>0</v>
      </c>
      <c r="P66" s="78">
        <f t="shared" si="17"/>
        <v>1</v>
      </c>
      <c r="Q66" s="75"/>
    </row>
    <row r="67" spans="1:17" s="76" customFormat="1" ht="45.75" thickBot="1" x14ac:dyDescent="0.3">
      <c r="A67" s="50">
        <v>47</v>
      </c>
      <c r="B67" s="51" t="s">
        <v>62</v>
      </c>
      <c r="C67" s="86"/>
      <c r="D67" s="52" t="str">
        <f t="shared" si="12"/>
        <v>Error</v>
      </c>
      <c r="E67" s="67"/>
      <c r="F67" s="67"/>
      <c r="G67" s="78">
        <v>-2000000000</v>
      </c>
      <c r="H67" s="78">
        <v>2000000000</v>
      </c>
      <c r="I67" s="78">
        <f t="shared" si="13"/>
        <v>1</v>
      </c>
      <c r="J67" s="78">
        <f t="shared" si="14"/>
        <v>0</v>
      </c>
      <c r="K67" s="78">
        <f t="shared" si="15"/>
        <v>1</v>
      </c>
      <c r="L67" s="78"/>
      <c r="M67" s="78">
        <f>SUM(C62:C66)-C67</f>
        <v>0</v>
      </c>
      <c r="N67" s="78">
        <f>(C53+C54)-(C59+C60)-C67</f>
        <v>0</v>
      </c>
      <c r="O67" s="78">
        <f t="shared" si="16"/>
        <v>0</v>
      </c>
      <c r="P67" s="78">
        <f t="shared" si="17"/>
        <v>1</v>
      </c>
      <c r="Q67" s="75"/>
    </row>
    <row r="68" spans="1:17" ht="72" customHeight="1" thickBot="1" x14ac:dyDescent="0.3">
      <c r="A68" s="106" t="s">
        <v>57</v>
      </c>
      <c r="B68" s="107"/>
      <c r="C68" s="107"/>
      <c r="D68" s="108"/>
      <c r="G68" s="78"/>
      <c r="H68" s="78"/>
      <c r="I68" s="78"/>
      <c r="J68" s="78"/>
      <c r="K68" s="78"/>
      <c r="L68" s="78"/>
      <c r="M68" s="78"/>
      <c r="N68" s="78"/>
      <c r="O68" s="78"/>
      <c r="P68" s="78"/>
    </row>
    <row r="69" spans="1:17" s="76" customFormat="1" x14ac:dyDescent="0.25">
      <c r="A69" s="1">
        <v>48</v>
      </c>
      <c r="B69" s="7" t="s">
        <v>24</v>
      </c>
      <c r="C69" s="85"/>
      <c r="D69" s="21" t="str">
        <f>IF(P69&gt;0,"Error","")</f>
        <v>Error</v>
      </c>
      <c r="E69" s="67"/>
      <c r="F69" s="67"/>
      <c r="G69" s="78">
        <v>0</v>
      </c>
      <c r="H69" s="78">
        <v>6000000000</v>
      </c>
      <c r="I69" s="78">
        <f>IF(C69="",1,0)</f>
        <v>1</v>
      </c>
      <c r="J69" s="78">
        <f>IF(OR(C69&lt;G69,C69&gt;H69),1,0)</f>
        <v>0</v>
      </c>
      <c r="K69" s="78">
        <f>IF(ISNUMBER(C69)=FALSE,1,0)</f>
        <v>1</v>
      </c>
      <c r="L69" s="78"/>
      <c r="M69" s="78"/>
      <c r="N69" s="78"/>
      <c r="O69" s="78">
        <f>IF(AND(C$46="No",C69&lt;&gt;""),1,0)</f>
        <v>0</v>
      </c>
      <c r="P69" s="78">
        <f>IF(O69=1,1,IF(C$46="No",0,IF(K69=1,1,COUNTIF(I69:O69,"&gt;0")+COUNTIF(I69:O69,"&lt;0"))))</f>
        <v>1</v>
      </c>
      <c r="Q69" s="75"/>
    </row>
    <row r="70" spans="1:17" s="76" customFormat="1" x14ac:dyDescent="0.25">
      <c r="A70" s="2">
        <v>49</v>
      </c>
      <c r="B70" s="5" t="s">
        <v>20</v>
      </c>
      <c r="C70" s="85"/>
      <c r="D70" s="22" t="str">
        <f>IF(P70&gt;0,"Error","")</f>
        <v>Error</v>
      </c>
      <c r="E70" s="67"/>
      <c r="F70" s="67"/>
      <c r="G70" s="78">
        <v>0</v>
      </c>
      <c r="H70" s="78">
        <v>6000000000</v>
      </c>
      <c r="I70" s="78">
        <f>IF(C70="",1,0)</f>
        <v>1</v>
      </c>
      <c r="J70" s="78">
        <f>IF(OR(C70&lt;G70,C70&gt;H70),1,0)</f>
        <v>0</v>
      </c>
      <c r="K70" s="78">
        <f>IF(ISNUMBER(C70)=FALSE,1,0)</f>
        <v>1</v>
      </c>
      <c r="L70" s="78"/>
      <c r="M70" s="78"/>
      <c r="N70" s="78"/>
      <c r="O70" s="78">
        <f>IF(AND(C$46="No",C70&lt;&gt;""),1,0)</f>
        <v>0</v>
      </c>
      <c r="P70" s="78">
        <f>IF(O70=1,1,IF(C$46="No",0,IF(K70=1,1,COUNTIF(I70:O70,"&gt;0")+COUNTIF(I70:O70,"&lt;0"))))</f>
        <v>1</v>
      </c>
      <c r="Q70" s="75"/>
    </row>
    <row r="71" spans="1:17" s="76" customFormat="1" x14ac:dyDescent="0.25">
      <c r="A71" s="2">
        <v>50</v>
      </c>
      <c r="B71" s="5" t="s">
        <v>21</v>
      </c>
      <c r="C71" s="85"/>
      <c r="D71" s="22" t="str">
        <f>IF(P71&gt;0,"Error","")</f>
        <v>Error</v>
      </c>
      <c r="E71" s="67"/>
      <c r="F71" s="67"/>
      <c r="G71" s="78">
        <v>-3000000000</v>
      </c>
      <c r="H71" s="78">
        <v>3000000000</v>
      </c>
      <c r="I71" s="78">
        <f>IF(C71="",1,0)</f>
        <v>1</v>
      </c>
      <c r="J71" s="78">
        <f>IF(OR(C71&lt;G71,C71&gt;H71),1,0)</f>
        <v>0</v>
      </c>
      <c r="K71" s="78">
        <f>IF(ISNUMBER(C71)=FALSE,1,0)</f>
        <v>1</v>
      </c>
      <c r="L71" s="78"/>
      <c r="M71" s="78"/>
      <c r="N71" s="78"/>
      <c r="O71" s="78">
        <f>IF(AND(C$46="No",C71&lt;&gt;""),1,0)</f>
        <v>0</v>
      </c>
      <c r="P71" s="78">
        <f>IF(O71=1,1,IF(C$46="No",0,IF(K71=1,1,COUNTIF(I71:O71,"&gt;0")+COUNTIF(I71:O71,"&lt;0"))))</f>
        <v>1</v>
      </c>
      <c r="Q71" s="75"/>
    </row>
    <row r="72" spans="1:17" s="76" customFormat="1" ht="30.75" thickBot="1" x14ac:dyDescent="0.3">
      <c r="A72" s="3">
        <v>51</v>
      </c>
      <c r="B72" s="44" t="s">
        <v>63</v>
      </c>
      <c r="C72" s="87"/>
      <c r="D72" s="23" t="str">
        <f>IF(P72&gt;0,"Error","")</f>
        <v>Error</v>
      </c>
      <c r="E72" s="67"/>
      <c r="F72" s="67"/>
      <c r="G72" s="78">
        <v>-3000000000</v>
      </c>
      <c r="H72" s="78">
        <v>3000000000</v>
      </c>
      <c r="I72" s="78">
        <f>IF(C72="",1,0)</f>
        <v>1</v>
      </c>
      <c r="J72" s="78">
        <f>IF(OR(C72&lt;G72,C72&gt;H72),1,0)</f>
        <v>0</v>
      </c>
      <c r="K72" s="78">
        <f>IF(ISNUMBER(C72)=FALSE,1,0)</f>
        <v>1</v>
      </c>
      <c r="L72" s="78"/>
      <c r="M72" s="78">
        <f>C69-C70+C71-C72</f>
        <v>0</v>
      </c>
      <c r="N72" s="78"/>
      <c r="O72" s="78">
        <f>IF(AND(C$46="No",C72&lt;&gt;""),1,0)</f>
        <v>0</v>
      </c>
      <c r="P72" s="78">
        <f>IF(O72=1,1,IF(C$46="No",0,IF(K72=1,1,COUNTIF(I72:O72,"&gt;0")+COUNTIF(I72:O72,"&lt;0"))))</f>
        <v>1</v>
      </c>
      <c r="Q72" s="75"/>
    </row>
    <row r="73" spans="1:17" ht="54" customHeight="1" thickBot="1" x14ac:dyDescent="0.3">
      <c r="A73" s="106" t="s">
        <v>88</v>
      </c>
      <c r="B73" s="107"/>
      <c r="C73" s="107"/>
      <c r="D73" s="108"/>
      <c r="G73" s="78"/>
      <c r="H73" s="78"/>
      <c r="I73" s="78"/>
      <c r="J73" s="78"/>
      <c r="K73" s="78"/>
      <c r="L73" s="78"/>
      <c r="M73" s="78"/>
      <c r="N73" s="78"/>
      <c r="O73" s="78"/>
      <c r="P73" s="78"/>
    </row>
    <row r="74" spans="1:17" s="76" customFormat="1" x14ac:dyDescent="0.25">
      <c r="A74" s="1">
        <v>52</v>
      </c>
      <c r="B74" s="30" t="s">
        <v>51</v>
      </c>
      <c r="C74" s="85"/>
      <c r="D74" s="21" t="str">
        <f>IF(P74&gt;0,"Error","")</f>
        <v>Error</v>
      </c>
      <c r="E74" s="67"/>
      <c r="F74" s="67"/>
      <c r="G74" s="78">
        <v>0</v>
      </c>
      <c r="H74" s="78">
        <v>48000000000</v>
      </c>
      <c r="I74" s="78">
        <f>IF(C74="",1,0)</f>
        <v>1</v>
      </c>
      <c r="J74" s="78">
        <f>IF(OR(C74&lt;G74,C74&gt;H74),1,0)</f>
        <v>0</v>
      </c>
      <c r="K74" s="78">
        <f>IF(ISNUMBER(C74)=FALSE,1,0)</f>
        <v>1</v>
      </c>
      <c r="L74" s="78"/>
      <c r="M74" s="78"/>
      <c r="N74" s="78"/>
      <c r="O74" s="78"/>
      <c r="P74" s="78">
        <f>IF(K74=1,1,COUNTIF(I74:O74,"&gt;0")+COUNTIF(I74:O74,"&lt;0"))</f>
        <v>1</v>
      </c>
      <c r="Q74" s="75"/>
    </row>
    <row r="75" spans="1:17" s="76" customFormat="1" ht="45.75" thickBot="1" x14ac:dyDescent="0.3">
      <c r="A75" s="3">
        <v>53</v>
      </c>
      <c r="B75" s="41" t="s">
        <v>64</v>
      </c>
      <c r="C75" s="87"/>
      <c r="D75" s="23" t="str">
        <f>IF(P75&gt;0,"Error","")</f>
        <v>Error</v>
      </c>
      <c r="E75" s="67"/>
      <c r="F75" s="67"/>
      <c r="G75" s="78">
        <v>0</v>
      </c>
      <c r="H75" s="78">
        <v>33000000000</v>
      </c>
      <c r="I75" s="78">
        <f>IF(C75="",1,0)</f>
        <v>1</v>
      </c>
      <c r="J75" s="78">
        <f>IF(OR(C75&lt;G75,C75&gt;H75),1,0)</f>
        <v>0</v>
      </c>
      <c r="K75" s="78">
        <f>IF(ISNUMBER(C75)=FALSE,1,0)</f>
        <v>1</v>
      </c>
      <c r="L75" s="78"/>
      <c r="M75" s="78">
        <f>IF(C75&gt;C74,1,0)</f>
        <v>0</v>
      </c>
      <c r="N75" s="78">
        <f>IF(C74-C75&gt;C18,1,0)</f>
        <v>0</v>
      </c>
      <c r="O75" s="78"/>
      <c r="P75" s="78">
        <f>IF(K75=1,1,COUNTIF(I75:O75,"&gt;0")+COUNTIF(I75:O75,"&lt;0"))</f>
        <v>1</v>
      </c>
      <c r="Q75" s="75"/>
    </row>
    <row r="76" spans="1:17" ht="9" customHeight="1" thickBot="1" x14ac:dyDescent="0.3">
      <c r="A76" s="103"/>
      <c r="B76" s="104"/>
      <c r="C76" s="104"/>
      <c r="D76" s="105"/>
      <c r="G76" s="78"/>
      <c r="H76" s="78"/>
      <c r="I76" s="78"/>
      <c r="J76" s="78"/>
      <c r="K76" s="78"/>
      <c r="L76" s="78"/>
      <c r="M76" s="78"/>
      <c r="N76" s="78"/>
      <c r="O76" s="78"/>
      <c r="P76" s="78"/>
    </row>
    <row r="77" spans="1:17" s="76" customFormat="1" ht="45" x14ac:dyDescent="0.25">
      <c r="A77" s="1">
        <v>54</v>
      </c>
      <c r="B77" s="42" t="s">
        <v>52</v>
      </c>
      <c r="C77" s="85"/>
      <c r="D77" s="21" t="str">
        <f>IF(P77&gt;0,"Error","")</f>
        <v>Error</v>
      </c>
      <c r="E77" s="67"/>
      <c r="F77" s="67"/>
      <c r="G77" s="78">
        <v>0</v>
      </c>
      <c r="H77" s="78">
        <v>56000000000</v>
      </c>
      <c r="I77" s="78">
        <f>IF(C77="",1,0)</f>
        <v>1</v>
      </c>
      <c r="J77" s="78">
        <f>IF(OR(C77&lt;G77,C77&gt;H77),1,0)</f>
        <v>0</v>
      </c>
      <c r="K77" s="78">
        <f>IF(ISNUMBER(C77)=FALSE,1,0)</f>
        <v>1</v>
      </c>
      <c r="L77" s="78"/>
      <c r="M77" s="78">
        <f>IF(C77&gt;C25,1,0)</f>
        <v>0</v>
      </c>
      <c r="N77" s="78"/>
      <c r="O77" s="78"/>
      <c r="P77" s="78">
        <f>IF(K77=1,1,COUNTIF(I77:O77,"&gt;0")+COUNTIF(I77:O77,"&lt;0"))</f>
        <v>1</v>
      </c>
      <c r="Q77" s="75"/>
    </row>
    <row r="78" spans="1:17" s="76" customFormat="1" ht="60" x14ac:dyDescent="0.25">
      <c r="A78" s="2">
        <v>55</v>
      </c>
      <c r="B78" s="38" t="s">
        <v>65</v>
      </c>
      <c r="C78" s="85"/>
      <c r="D78" s="22" t="str">
        <f>IF(P78&gt;0,"Error","")</f>
        <v>Error</v>
      </c>
      <c r="E78" s="67"/>
      <c r="F78" s="67"/>
      <c r="G78" s="78">
        <v>0</v>
      </c>
      <c r="H78" s="78">
        <v>5000000000</v>
      </c>
      <c r="I78" s="78">
        <f>IF(C78="",1,0)</f>
        <v>1</v>
      </c>
      <c r="J78" s="78">
        <f>IF(OR(C78&lt;G78,C78&gt;H78),1,0)</f>
        <v>0</v>
      </c>
      <c r="K78" s="78">
        <f>IF(ISNUMBER(C78)=FALSE,1,0)</f>
        <v>1</v>
      </c>
      <c r="L78" s="78"/>
      <c r="M78" s="78">
        <f>IF(C78&gt;C23,1,0)</f>
        <v>0</v>
      </c>
      <c r="N78" s="78">
        <f>IF(C77-C78&gt;C24,1,0)</f>
        <v>0</v>
      </c>
      <c r="O78" s="78"/>
      <c r="P78" s="78">
        <f>IF(K78=1,1,COUNTIF(I78:O78,"&gt;0")+COUNTIF(I78:O78,"&lt;0"))</f>
        <v>1</v>
      </c>
      <c r="Q78" s="75"/>
    </row>
    <row r="79" spans="1:17" s="76" customFormat="1" ht="30.75" thickBot="1" x14ac:dyDescent="0.3">
      <c r="A79" s="3">
        <v>56</v>
      </c>
      <c r="B79" s="45" t="s">
        <v>66</v>
      </c>
      <c r="C79" s="87"/>
      <c r="D79" s="23" t="str">
        <f>IF(P79&gt;0,"Error","")</f>
        <v>Error</v>
      </c>
      <c r="E79" s="67"/>
      <c r="F79" s="67"/>
      <c r="G79" s="78">
        <v>0</v>
      </c>
      <c r="H79" s="78">
        <v>56000000000</v>
      </c>
      <c r="I79" s="78">
        <f>IF(C79="",1,0)</f>
        <v>1</v>
      </c>
      <c r="J79" s="78">
        <f>IF(OR(C79&lt;G79,C79&gt;H79),1,0)</f>
        <v>0</v>
      </c>
      <c r="K79" s="78">
        <f>IF(ISNUMBER(C79)=FALSE,1,0)</f>
        <v>1</v>
      </c>
      <c r="L79" s="78"/>
      <c r="M79" s="78">
        <f>IF(C79&gt;C77,1,0)</f>
        <v>0</v>
      </c>
      <c r="N79" s="78"/>
      <c r="O79" s="78"/>
      <c r="P79" s="78">
        <f>IF(K79=1,1,COUNTIF(I79:O79,"&gt;0")+COUNTIF(I79:O79,"&lt;0"))</f>
        <v>1</v>
      </c>
      <c r="Q79" s="75"/>
    </row>
    <row r="80" spans="1:17" ht="9" customHeight="1" thickBot="1" x14ac:dyDescent="0.3">
      <c r="A80" s="103"/>
      <c r="B80" s="104"/>
      <c r="C80" s="104"/>
      <c r="D80" s="105"/>
      <c r="G80" s="78"/>
      <c r="H80" s="78"/>
      <c r="I80" s="78"/>
      <c r="J80" s="78"/>
      <c r="K80" s="78"/>
      <c r="L80" s="78"/>
      <c r="M80" s="78"/>
      <c r="N80" s="78"/>
      <c r="O80" s="78"/>
      <c r="P80" s="78"/>
    </row>
    <row r="81" spans="1:17" s="76" customFormat="1" ht="90.75" thickBot="1" x14ac:dyDescent="0.3">
      <c r="A81" s="18">
        <v>57</v>
      </c>
      <c r="B81" s="31" t="s">
        <v>86</v>
      </c>
      <c r="C81" s="87"/>
      <c r="D81" s="24" t="str">
        <f>IF(P81&gt;0,"Error","")</f>
        <v>Error</v>
      </c>
      <c r="E81" s="67"/>
      <c r="F81" s="67"/>
      <c r="G81" s="78">
        <v>-100000000000</v>
      </c>
      <c r="H81" s="78">
        <v>100000000000</v>
      </c>
      <c r="I81" s="78">
        <f>IF(C81="",1,0)</f>
        <v>1</v>
      </c>
      <c r="J81" s="78">
        <f>IF(OR(C81&lt;G81,C81&gt;H81),1,0)</f>
        <v>0</v>
      </c>
      <c r="K81" s="78">
        <f>IF(ISNUMBER(C81)=FALSE,1,0)</f>
        <v>1</v>
      </c>
      <c r="L81" s="78"/>
      <c r="M81" s="78"/>
      <c r="N81" s="78"/>
      <c r="O81" s="78"/>
      <c r="P81" s="78">
        <f>IF(C81="N/A",0,IF(K81=1,1,COUNTIF(I81:O81,"&gt;0")+COUNTIF(I81:O81,"&lt;0")))</f>
        <v>1</v>
      </c>
      <c r="Q81" s="75"/>
    </row>
    <row r="82" spans="1:17" ht="9" customHeight="1" thickBot="1" x14ac:dyDescent="0.3">
      <c r="A82" s="103"/>
      <c r="B82" s="104"/>
      <c r="C82" s="104"/>
      <c r="D82" s="105"/>
      <c r="G82" s="78"/>
      <c r="H82" s="78"/>
      <c r="I82" s="78"/>
      <c r="J82" s="78"/>
      <c r="K82" s="78"/>
      <c r="L82" s="78"/>
      <c r="M82" s="78"/>
      <c r="N82" s="78"/>
      <c r="O82" s="78"/>
      <c r="P82" s="78"/>
    </row>
    <row r="83" spans="1:17" s="76" customFormat="1" ht="45" x14ac:dyDescent="0.25">
      <c r="A83" s="18">
        <v>58</v>
      </c>
      <c r="B83" s="29" t="s">
        <v>53</v>
      </c>
      <c r="C83" s="64"/>
      <c r="D83" s="24" t="str">
        <f>IF(P83&gt;0,"Error","")</f>
        <v>Error</v>
      </c>
      <c r="E83" s="67"/>
      <c r="F83" s="67"/>
      <c r="G83" s="78">
        <v>0</v>
      </c>
      <c r="H83" s="78">
        <v>100000000000</v>
      </c>
      <c r="I83" s="78">
        <f>IF(C83="",1,0)</f>
        <v>1</v>
      </c>
      <c r="J83" s="78">
        <f>IF(OR(C83&lt;G83,C83&gt;H83),1,0)</f>
        <v>0</v>
      </c>
      <c r="K83" s="78">
        <f>IF(ISNUMBER(C83)=FALSE,1,0)</f>
        <v>1</v>
      </c>
      <c r="L83" s="78"/>
      <c r="M83" s="80"/>
      <c r="N83" s="78"/>
      <c r="O83" s="78">
        <f>IF(AND(OR(C83="N/A",C84="N/A",C85="N/A"),C83&lt;&gt;"N/A"),1,0)</f>
        <v>0</v>
      </c>
      <c r="P83" s="78">
        <f>IF(C83="N/A",0,IF(K83=1,1,COUNTIF(I83:O83,"&gt;0")+COUNTIF(I83:O83,"&lt;0")))</f>
        <v>1</v>
      </c>
      <c r="Q83" s="75"/>
    </row>
    <row r="84" spans="1:17" s="76" customFormat="1" ht="60" x14ac:dyDescent="0.25">
      <c r="A84" s="2">
        <v>59</v>
      </c>
      <c r="B84" s="10" t="s">
        <v>54</v>
      </c>
      <c r="C84" s="85"/>
      <c r="D84" s="22" t="str">
        <f>IF(P84&gt;0,"Error","")</f>
        <v>Error</v>
      </c>
      <c r="E84" s="67"/>
      <c r="F84" s="67"/>
      <c r="G84" s="78">
        <v>0</v>
      </c>
      <c r="H84" s="78">
        <v>100000000000</v>
      </c>
      <c r="I84" s="78">
        <f>IF(C84="",1,0)</f>
        <v>1</v>
      </c>
      <c r="J84" s="78">
        <f>IF(OR(C84&lt;G84,C84&gt;H84),1,0)</f>
        <v>0</v>
      </c>
      <c r="K84" s="78">
        <f>IF(ISNUMBER(C84)=FALSE,1,0)</f>
        <v>1</v>
      </c>
      <c r="L84" s="78"/>
      <c r="M84" s="78"/>
      <c r="N84" s="78"/>
      <c r="O84" s="78">
        <f>IF(AND(OR(C83="N/A",C84="N/A",C85="N/A"),C84&lt;&gt;"N/A"),1,0)</f>
        <v>0</v>
      </c>
      <c r="P84" s="78">
        <f>IF(C84="N/A",0,IF(K84=1,1,COUNTIF(I84:O84,"&gt;0")+COUNTIF(I84:O84,"&lt;0")))</f>
        <v>1</v>
      </c>
      <c r="Q84" s="75"/>
    </row>
    <row r="85" spans="1:17" s="76" customFormat="1" ht="75.75" thickBot="1" x14ac:dyDescent="0.3">
      <c r="A85" s="50">
        <v>60</v>
      </c>
      <c r="B85" s="53" t="s">
        <v>87</v>
      </c>
      <c r="C85" s="86"/>
      <c r="D85" s="52" t="str">
        <f>IF(P85&gt;0,"Error","")</f>
        <v>Error</v>
      </c>
      <c r="E85" s="67"/>
      <c r="F85" s="67"/>
      <c r="G85" s="78">
        <v>-100000000000</v>
      </c>
      <c r="H85" s="78">
        <v>100000000000</v>
      </c>
      <c r="I85" s="78">
        <f>IF(C85="",1,0)</f>
        <v>1</v>
      </c>
      <c r="J85" s="78">
        <f>IF(OR(C85&lt;G85,C85&gt;H85),1,0)</f>
        <v>0</v>
      </c>
      <c r="K85" s="78">
        <f>IF(ISNUMBER(C85)=FALSE,1,0)</f>
        <v>1</v>
      </c>
      <c r="L85" s="78"/>
      <c r="M85" s="78">
        <f>IF(OR(C85="N/A",C84="N/A",C83="N/A"),0,C83-C84-C85)</f>
        <v>0</v>
      </c>
      <c r="N85" s="78"/>
      <c r="O85" s="78">
        <f>IF(AND(OR(C83="N/A",C84="N/A",C85="N/A"),C85&lt;&gt;"N/A"),1,0)</f>
        <v>0</v>
      </c>
      <c r="P85" s="78">
        <f>IF(C85="N/A",0,IF(K85=1,1,COUNTIF(I85:O85,"&gt;0")+COUNTIF(I85:O85,"&lt;0")))</f>
        <v>1</v>
      </c>
      <c r="Q85" s="75"/>
    </row>
    <row r="86" spans="1:17" ht="54" customHeight="1" thickBot="1" x14ac:dyDescent="0.3">
      <c r="A86" s="100" t="s">
        <v>89</v>
      </c>
      <c r="B86" s="101"/>
      <c r="C86" s="101"/>
      <c r="D86" s="102"/>
      <c r="G86" s="78"/>
      <c r="H86" s="78"/>
      <c r="I86" s="78"/>
      <c r="J86" s="78"/>
      <c r="K86" s="78"/>
      <c r="L86" s="78"/>
      <c r="M86" s="78"/>
      <c r="N86" s="78"/>
      <c r="O86" s="78"/>
      <c r="P86" s="78"/>
    </row>
    <row r="87" spans="1:17" s="76" customFormat="1" ht="28.9" customHeight="1" x14ac:dyDescent="0.25">
      <c r="A87" s="1">
        <v>61</v>
      </c>
      <c r="B87" s="57" t="s">
        <v>77</v>
      </c>
      <c r="C87" s="64"/>
      <c r="D87" s="27" t="str">
        <f t="shared" ref="D87:D95" si="18">IF(P87&gt;0,"Error","")</f>
        <v>Error</v>
      </c>
      <c r="E87" s="67"/>
      <c r="F87" s="67"/>
      <c r="G87" s="78"/>
      <c r="H87" s="78"/>
      <c r="I87" s="78">
        <f t="shared" ref="I87:I92" si="19">IF(C87="",1,0)</f>
        <v>1</v>
      </c>
      <c r="J87" s="78"/>
      <c r="K87" s="78"/>
      <c r="L87" s="78">
        <f t="shared" ref="L87:L92" si="20">IF(AND(C87&lt;&gt;"Yes",C87&lt;&gt;"No",C87&lt;&gt;"Not Applicable",C87&lt;&gt;"Unknown"),1,0)</f>
        <v>1</v>
      </c>
      <c r="M87" s="78"/>
      <c r="N87" s="78"/>
      <c r="O87" s="78"/>
      <c r="P87" s="78">
        <f t="shared" ref="P87:P92" si="21">COUNTIF(I87:O87,"&gt;0")+COUNTIF(I87:O87,"&lt;0")</f>
        <v>2</v>
      </c>
      <c r="Q87" s="75"/>
    </row>
    <row r="88" spans="1:17" s="76" customFormat="1" ht="28.9" customHeight="1" x14ac:dyDescent="0.25">
      <c r="A88" s="2">
        <v>62</v>
      </c>
      <c r="B88" s="58" t="s">
        <v>78</v>
      </c>
      <c r="C88" s="65"/>
      <c r="D88" s="28" t="str">
        <f t="shared" si="18"/>
        <v>Error</v>
      </c>
      <c r="E88" s="67"/>
      <c r="F88" s="67"/>
      <c r="G88" s="78"/>
      <c r="H88" s="78"/>
      <c r="I88" s="78">
        <f t="shared" si="19"/>
        <v>1</v>
      </c>
      <c r="J88" s="78"/>
      <c r="K88" s="78"/>
      <c r="L88" s="78">
        <f t="shared" si="20"/>
        <v>1</v>
      </c>
      <c r="M88" s="78"/>
      <c r="N88" s="78"/>
      <c r="O88" s="78"/>
      <c r="P88" s="78">
        <f t="shared" si="21"/>
        <v>2</v>
      </c>
      <c r="Q88" s="75"/>
    </row>
    <row r="89" spans="1:17" s="76" customFormat="1" ht="28.9" customHeight="1" x14ac:dyDescent="0.25">
      <c r="A89" s="1">
        <v>63</v>
      </c>
      <c r="B89" s="58" t="s">
        <v>79</v>
      </c>
      <c r="C89" s="65"/>
      <c r="D89" s="28" t="str">
        <f t="shared" si="18"/>
        <v>Error</v>
      </c>
      <c r="E89" s="67"/>
      <c r="F89" s="67"/>
      <c r="G89" s="78"/>
      <c r="H89" s="78"/>
      <c r="I89" s="78">
        <f t="shared" si="19"/>
        <v>1</v>
      </c>
      <c r="J89" s="78"/>
      <c r="K89" s="78"/>
      <c r="L89" s="78">
        <f t="shared" si="20"/>
        <v>1</v>
      </c>
      <c r="M89" s="78"/>
      <c r="N89" s="78"/>
      <c r="O89" s="78"/>
      <c r="P89" s="78">
        <f t="shared" si="21"/>
        <v>2</v>
      </c>
      <c r="Q89" s="75"/>
    </row>
    <row r="90" spans="1:17" s="76" customFormat="1" ht="28.9" customHeight="1" x14ac:dyDescent="0.25">
      <c r="A90" s="2">
        <v>64</v>
      </c>
      <c r="B90" s="58" t="s">
        <v>80</v>
      </c>
      <c r="C90" s="65"/>
      <c r="D90" s="28" t="str">
        <f t="shared" si="18"/>
        <v>Error</v>
      </c>
      <c r="E90" s="67"/>
      <c r="F90" s="67"/>
      <c r="G90" s="78"/>
      <c r="H90" s="78"/>
      <c r="I90" s="78">
        <f t="shared" si="19"/>
        <v>1</v>
      </c>
      <c r="J90" s="78"/>
      <c r="K90" s="78"/>
      <c r="L90" s="78">
        <f t="shared" si="20"/>
        <v>1</v>
      </c>
      <c r="M90" s="78"/>
      <c r="N90" s="78"/>
      <c r="O90" s="78"/>
      <c r="P90" s="78">
        <f t="shared" si="21"/>
        <v>2</v>
      </c>
      <c r="Q90" s="75"/>
    </row>
    <row r="91" spans="1:17" s="76" customFormat="1" ht="28.9" customHeight="1" x14ac:dyDescent="0.25">
      <c r="A91" s="1">
        <v>65</v>
      </c>
      <c r="B91" s="58" t="s">
        <v>81</v>
      </c>
      <c r="C91" s="65"/>
      <c r="D91" s="28" t="str">
        <f t="shared" si="18"/>
        <v>Error</v>
      </c>
      <c r="E91" s="67"/>
      <c r="F91" s="67"/>
      <c r="G91" s="78"/>
      <c r="H91" s="78"/>
      <c r="I91" s="78">
        <f t="shared" si="19"/>
        <v>1</v>
      </c>
      <c r="J91" s="78"/>
      <c r="K91" s="78"/>
      <c r="L91" s="78">
        <f t="shared" si="20"/>
        <v>1</v>
      </c>
      <c r="M91" s="78"/>
      <c r="N91" s="78"/>
      <c r="O91" s="78"/>
      <c r="P91" s="78">
        <f t="shared" si="21"/>
        <v>2</v>
      </c>
      <c r="Q91" s="75"/>
    </row>
    <row r="92" spans="1:17" s="76" customFormat="1" ht="28.9" customHeight="1" x14ac:dyDescent="0.25">
      <c r="A92" s="2">
        <v>66</v>
      </c>
      <c r="B92" s="59" t="s">
        <v>82</v>
      </c>
      <c r="C92" s="65"/>
      <c r="D92" s="28" t="str">
        <f t="shared" si="18"/>
        <v>Error</v>
      </c>
      <c r="E92" s="67"/>
      <c r="F92" s="67"/>
      <c r="G92" s="78"/>
      <c r="H92" s="78"/>
      <c r="I92" s="78">
        <f t="shared" si="19"/>
        <v>1</v>
      </c>
      <c r="J92" s="78"/>
      <c r="K92" s="78"/>
      <c r="L92" s="78">
        <f t="shared" si="20"/>
        <v>1</v>
      </c>
      <c r="M92" s="78"/>
      <c r="N92" s="78"/>
      <c r="O92" s="78"/>
      <c r="P92" s="78">
        <f t="shared" si="21"/>
        <v>2</v>
      </c>
      <c r="Q92" s="75"/>
    </row>
    <row r="93" spans="1:17" s="76" customFormat="1" ht="28.9" customHeight="1" x14ac:dyDescent="0.25">
      <c r="A93" s="1">
        <v>67</v>
      </c>
      <c r="B93" s="60" t="s">
        <v>70</v>
      </c>
      <c r="C93" s="65"/>
      <c r="D93" s="28" t="str">
        <f t="shared" si="18"/>
        <v>Error</v>
      </c>
      <c r="G93" s="78">
        <v>0</v>
      </c>
      <c r="H93" s="78">
        <v>50000</v>
      </c>
      <c r="I93" s="78">
        <f>IF(C93="",1,0)</f>
        <v>1</v>
      </c>
      <c r="J93" s="78">
        <f>IF(OR(C93&lt;G93,C93&gt;H93),1,0)</f>
        <v>0</v>
      </c>
      <c r="K93" s="78">
        <f>IF(ISNUMBER(C93)=FALSE,1,0)</f>
        <v>1</v>
      </c>
      <c r="L93" s="78"/>
      <c r="M93" s="78"/>
      <c r="N93" s="78"/>
      <c r="O93" s="78"/>
      <c r="P93" s="78">
        <f>IF(C93="Unknown",0,IF(K93=1,1,COUNTIF(I93:O93,"&gt;0")+COUNTIF(I93:O93,"&lt;0")))</f>
        <v>1</v>
      </c>
      <c r="Q93" s="75"/>
    </row>
    <row r="94" spans="1:17" s="76" customFormat="1" ht="28.9" customHeight="1" x14ac:dyDescent="0.25">
      <c r="A94" s="2">
        <v>68</v>
      </c>
      <c r="B94" s="61" t="s">
        <v>72</v>
      </c>
      <c r="C94" s="64"/>
      <c r="D94" s="27" t="str">
        <f t="shared" si="18"/>
        <v>Error</v>
      </c>
      <c r="G94" s="78">
        <v>0</v>
      </c>
      <c r="H94" s="78">
        <v>50000</v>
      </c>
      <c r="I94" s="78">
        <f>IF(C94="",1,0)</f>
        <v>1</v>
      </c>
      <c r="J94" s="78">
        <f>IF(OR(C94&lt;G94,C94&gt;H94),1,0)</f>
        <v>0</v>
      </c>
      <c r="K94" s="78">
        <f>IF(ISNUMBER(C94)=FALSE,1,0)</f>
        <v>1</v>
      </c>
      <c r="L94" s="78"/>
      <c r="M94" s="78"/>
      <c r="N94" s="78"/>
      <c r="O94" s="78"/>
      <c r="P94" s="78">
        <f>IF(C94="N/A",0,IF(K94=1,1,COUNTIF(I94:O94,"&gt;0")+COUNTIF(I94:O94,"&lt;0")))</f>
        <v>1</v>
      </c>
      <c r="Q94" s="75"/>
    </row>
    <row r="95" spans="1:17" s="76" customFormat="1" ht="28.9" customHeight="1" x14ac:dyDescent="0.25">
      <c r="A95" s="2">
        <v>69</v>
      </c>
      <c r="B95" s="62" t="s">
        <v>73</v>
      </c>
      <c r="C95" s="65"/>
      <c r="D95" s="28" t="str">
        <f t="shared" si="18"/>
        <v>Error</v>
      </c>
      <c r="G95" s="78">
        <v>0</v>
      </c>
      <c r="H95" s="78">
        <v>500000</v>
      </c>
      <c r="I95" s="78">
        <f>IF(C95="",1,0)</f>
        <v>1</v>
      </c>
      <c r="J95" s="78">
        <f>IF(OR(C95&lt;G95,C95&gt;H95),1,0)</f>
        <v>0</v>
      </c>
      <c r="K95" s="78">
        <f>IF(ISNUMBER(C95)=FALSE,1,0)</f>
        <v>1</v>
      </c>
      <c r="L95" s="78"/>
      <c r="M95" s="78"/>
      <c r="N95" s="78"/>
      <c r="O95" s="78"/>
      <c r="P95" s="78">
        <f>IF(C95="N/A",0,IF(K95=1,1,COUNTIF(I95:O95,"&gt;0")+COUNTIF(I95:O95,"&lt;0")))</f>
        <v>1</v>
      </c>
      <c r="Q95" s="75"/>
    </row>
    <row r="96" spans="1:17" s="76" customFormat="1" ht="63" customHeight="1" thickBot="1" x14ac:dyDescent="0.3">
      <c r="A96" s="33">
        <v>70</v>
      </c>
      <c r="B96" s="63" t="s">
        <v>85</v>
      </c>
      <c r="C96" s="66"/>
      <c r="D96" s="34" t="str">
        <f>IF(P96&gt;0,"Error","")</f>
        <v>Error</v>
      </c>
      <c r="E96" s="67"/>
      <c r="F96" s="67"/>
      <c r="G96" s="78"/>
      <c r="H96" s="78"/>
      <c r="I96" s="78">
        <f>IF(C96="",1,0)</f>
        <v>1</v>
      </c>
      <c r="J96" s="78"/>
      <c r="K96" s="78"/>
      <c r="L96" s="78">
        <f>IF(AND(C96&lt;&gt;"Yes",C96&lt;&gt;"No",C96&lt;&gt;"Not Applicable"),1,0)</f>
        <v>1</v>
      </c>
      <c r="M96" s="78"/>
      <c r="N96" s="78"/>
      <c r="O96" s="78"/>
      <c r="P96" s="78">
        <f>COUNTIF(I96:O96,"&gt;0")+COUNTIF(I96:O96,"&lt;0")</f>
        <v>2</v>
      </c>
      <c r="Q96" s="75"/>
    </row>
    <row r="98" spans="1:4" x14ac:dyDescent="0.25">
      <c r="A98" s="46"/>
      <c r="B98" s="11"/>
      <c r="C98" s="81"/>
    </row>
    <row r="99" spans="1:4" x14ac:dyDescent="0.25">
      <c r="A99" s="46"/>
      <c r="B99" s="11"/>
      <c r="C99" s="81"/>
    </row>
    <row r="100" spans="1:4" ht="15.75" thickBot="1" x14ac:dyDescent="0.3">
      <c r="A100" s="47"/>
      <c r="B100" s="48"/>
      <c r="C100" s="88"/>
      <c r="D100" s="49"/>
    </row>
    <row r="101" spans="1:4" ht="15.75" thickBot="1" x14ac:dyDescent="0.3">
      <c r="A101" s="100" t="s">
        <v>68</v>
      </c>
      <c r="B101" s="101"/>
      <c r="C101" s="101"/>
      <c r="D101" s="102"/>
    </row>
    <row r="102" spans="1:4" ht="193.15" customHeight="1" x14ac:dyDescent="0.25">
      <c r="A102" s="110"/>
      <c r="B102" s="111"/>
      <c r="C102" s="111"/>
      <c r="D102" s="112"/>
    </row>
    <row r="103" spans="1:4" ht="15.75" thickBot="1" x14ac:dyDescent="0.3">
      <c r="A103" s="54"/>
      <c r="B103" s="55"/>
      <c r="C103" s="55"/>
      <c r="D103" s="56"/>
    </row>
    <row r="104" spans="1:4" x14ac:dyDescent="0.25">
      <c r="A104" s="46"/>
      <c r="B104" s="11"/>
      <c r="C104" s="81"/>
    </row>
    <row r="105" spans="1:4" x14ac:dyDescent="0.25">
      <c r="A105" s="46"/>
      <c r="B105" s="11"/>
      <c r="C105" s="81"/>
    </row>
    <row r="106" spans="1:4" x14ac:dyDescent="0.25">
      <c r="A106" s="46"/>
      <c r="B106" s="11"/>
      <c r="C106" s="81"/>
    </row>
    <row r="107" spans="1:4" x14ac:dyDescent="0.25">
      <c r="A107" s="46"/>
      <c r="B107" s="12"/>
      <c r="C107" s="89"/>
      <c r="D107" s="26"/>
    </row>
    <row r="108" spans="1:4" x14ac:dyDescent="0.25">
      <c r="A108" s="109" t="s">
        <v>90</v>
      </c>
      <c r="B108" s="109"/>
      <c r="C108" s="109"/>
      <c r="D108" s="109"/>
    </row>
    <row r="109" spans="1:4" x14ac:dyDescent="0.25">
      <c r="A109" s="46"/>
      <c r="B109" s="11"/>
      <c r="C109" s="81"/>
    </row>
    <row r="110" spans="1:4" x14ac:dyDescent="0.25">
      <c r="A110" s="46"/>
      <c r="B110" s="11"/>
      <c r="C110" s="81"/>
    </row>
    <row r="111" spans="1:4" x14ac:dyDescent="0.25">
      <c r="A111" s="46"/>
      <c r="B111" s="11"/>
      <c r="C111" s="81"/>
    </row>
  </sheetData>
  <sheetProtection password="C47D" sheet="1" selectLockedCells="1"/>
  <customSheetViews>
    <customSheetView guid="{6CB4AC7B-509A-411D-9ABC-CD762B5597EC}" fitToPage="1">
      <pane xSplit="3" topLeftCell="D1" activePane="topRight" state="frozen"/>
      <selection pane="topRight" activeCell="C10" sqref="C10"/>
      <rowBreaks count="3" manualBreakCount="3">
        <brk id="32" max="2" man="1"/>
        <brk id="60" max="2" man="1"/>
        <brk id="88" max="2" man="1"/>
      </rowBreaks>
      <pageMargins left="0.25" right="0.25" top="0.75" bottom="0.75" header="0.3" footer="0.3"/>
      <printOptions gridLines="1"/>
      <pageSetup scale="76" fitToHeight="0" orientation="portrait" r:id="rId1"/>
      <headerFooter>
        <oddHeader>&amp;C&amp;"-,Bold"&amp;16ICPA Data Input Worksheet&amp;"-,Regular"&amp;11
&amp;12Louisiana Legislative Auditor</oddHeader>
        <oddFooter>Page &amp;P of &amp;N</oddFooter>
      </headerFooter>
    </customSheetView>
  </customSheetViews>
  <mergeCells count="28">
    <mergeCell ref="A34:D34"/>
    <mergeCell ref="A39:D39"/>
    <mergeCell ref="A76:D76"/>
    <mergeCell ref="A80:D80"/>
    <mergeCell ref="A13:D13"/>
    <mergeCell ref="A21:D21"/>
    <mergeCell ref="A55:D55"/>
    <mergeCell ref="A47:D47"/>
    <mergeCell ref="A108:D108"/>
    <mergeCell ref="A102:D102"/>
    <mergeCell ref="A3:C3"/>
    <mergeCell ref="A27:D27"/>
    <mergeCell ref="A4:C6"/>
    <mergeCell ref="A86:D86"/>
    <mergeCell ref="A32:D32"/>
    <mergeCell ref="A41:D41"/>
    <mergeCell ref="A43:D43"/>
    <mergeCell ref="A45:D45"/>
    <mergeCell ref="A1:D1"/>
    <mergeCell ref="A2:D2"/>
    <mergeCell ref="D3:D6"/>
    <mergeCell ref="A101:D101"/>
    <mergeCell ref="A7:D7"/>
    <mergeCell ref="A10:D10"/>
    <mergeCell ref="A82:D82"/>
    <mergeCell ref="A68:D68"/>
    <mergeCell ref="A73:D73"/>
    <mergeCell ref="A61:D61"/>
  </mergeCells>
  <conditionalFormatting sqref="C22:C26 C28:C31 C35:C38 C40 C42 C44 C56:C60 C62:C67 C77:C79 C11:C12 C14:C20 C33 C46 C69:C72 C74:C75 C83:C85 C48:C49 C97:C100 C87:C95 C51:C54 C104:C107 C81 C109:C65536">
    <cfRule type="expression" dxfId="21" priority="33" stopIfTrue="1">
      <formula>$P11&lt;&gt;0</formula>
    </cfRule>
  </conditionalFormatting>
  <conditionalFormatting sqref="D10:D20 D51:D54 D77:D79 D62:D75 D56:D60 D48:D49 D44:D46 D42 D40 D35:D38 D28:D33 D22:D26 D81:D96">
    <cfRule type="expression" dxfId="20" priority="32" stopIfTrue="1">
      <formula>$D10=""</formula>
    </cfRule>
  </conditionalFormatting>
  <conditionalFormatting sqref="C96">
    <cfRule type="expression" dxfId="19" priority="25" stopIfTrue="1">
      <formula>$P96&lt;&gt;0</formula>
    </cfRule>
  </conditionalFormatting>
  <conditionalFormatting sqref="D96">
    <cfRule type="expression" dxfId="18" priority="24" stopIfTrue="1">
      <formula>$D96=""</formula>
    </cfRule>
  </conditionalFormatting>
  <conditionalFormatting sqref="C8">
    <cfRule type="expression" dxfId="17" priority="18" stopIfTrue="1">
      <formula>$P8&lt;&gt;0</formula>
    </cfRule>
  </conditionalFormatting>
  <conditionalFormatting sqref="D8:D9">
    <cfRule type="expression" dxfId="16" priority="17" stopIfTrue="1">
      <formula>$D8=""</formula>
    </cfRule>
  </conditionalFormatting>
  <conditionalFormatting sqref="C9">
    <cfRule type="expression" dxfId="15" priority="16" stopIfTrue="1">
      <formula>$P9&lt;&gt;0</formula>
    </cfRule>
  </conditionalFormatting>
  <conditionalFormatting sqref="D9">
    <cfRule type="expression" dxfId="14" priority="15" stopIfTrue="1">
      <formula>$D9=""</formula>
    </cfRule>
  </conditionalFormatting>
  <conditionalFormatting sqref="C50">
    <cfRule type="expression" dxfId="13" priority="14" stopIfTrue="1">
      <formula>$P50&lt;&gt;0</formula>
    </cfRule>
  </conditionalFormatting>
  <conditionalFormatting sqref="D50">
    <cfRule type="expression" dxfId="12" priority="13" stopIfTrue="1">
      <formula>$D50=""</formula>
    </cfRule>
  </conditionalFormatting>
  <conditionalFormatting sqref="D101">
    <cfRule type="expression" dxfId="11" priority="12" stopIfTrue="1">
      <formula>$D101=""</formula>
    </cfRule>
  </conditionalFormatting>
  <conditionalFormatting sqref="D80">
    <cfRule type="expression" dxfId="10" priority="11" stopIfTrue="1">
      <formula>$D80=""</formula>
    </cfRule>
  </conditionalFormatting>
  <conditionalFormatting sqref="D76">
    <cfRule type="expression" dxfId="9" priority="10" stopIfTrue="1">
      <formula>$D76=""</formula>
    </cfRule>
  </conditionalFormatting>
  <conditionalFormatting sqref="D61">
    <cfRule type="expression" dxfId="8" priority="9" stopIfTrue="1">
      <formula>$D61=""</formula>
    </cfRule>
  </conditionalFormatting>
  <conditionalFormatting sqref="D55">
    <cfRule type="expression" dxfId="7" priority="8" stopIfTrue="1">
      <formula>$D55=""</formula>
    </cfRule>
  </conditionalFormatting>
  <conditionalFormatting sqref="D47">
    <cfRule type="expression" dxfId="6" priority="7" stopIfTrue="1">
      <formula>$D47=""</formula>
    </cfRule>
  </conditionalFormatting>
  <conditionalFormatting sqref="D43">
    <cfRule type="expression" dxfId="5" priority="6" stopIfTrue="1">
      <formula>$D43=""</formula>
    </cfRule>
  </conditionalFormatting>
  <conditionalFormatting sqref="D41">
    <cfRule type="expression" dxfId="4" priority="5" stopIfTrue="1">
      <formula>$D41=""</formula>
    </cfRule>
  </conditionalFormatting>
  <conditionalFormatting sqref="D39">
    <cfRule type="expression" dxfId="3" priority="4" stopIfTrue="1">
      <formula>$D39=""</formula>
    </cfRule>
  </conditionalFormatting>
  <conditionalFormatting sqref="D34">
    <cfRule type="expression" dxfId="2" priority="3" stopIfTrue="1">
      <formula>$D34=""</formula>
    </cfRule>
  </conditionalFormatting>
  <conditionalFormatting sqref="D27">
    <cfRule type="expression" dxfId="1" priority="2" stopIfTrue="1">
      <formula>$D27=""</formula>
    </cfRule>
  </conditionalFormatting>
  <conditionalFormatting sqref="D21">
    <cfRule type="expression" dxfId="0" priority="1" stopIfTrue="1">
      <formula>$D21=""</formula>
    </cfRule>
  </conditionalFormatting>
  <dataValidations xWindow="1382" yWindow="487" count="3">
    <dataValidation type="list" allowBlank="1" showInputMessage="1" showErrorMessage="1" errorTitle="Invalid Data Detected" error="Excel has determined that invalid data was entered into this cell. Check the value and select the appropriate option from the drop-down menu on the right. _x000a__x000a_Refer to the spreadsheet manual for additional help." sqref="C46 C11:C12">
      <formula1>"Yes, No"</formula1>
    </dataValidation>
    <dataValidation type="list" allowBlank="1" showInputMessage="1" showErrorMessage="1" errorTitle="Invalid Data Detected" error="Excel has determined that invalid data was entered into this cell. Check the value and select the appropriate option from the drop-down menu on the right. _x000a__x000a_Refer to the spreadsheet manual for additional help." sqref="C87:C92">
      <formula1>"Yes, No, Not Applicable, Unknown"</formula1>
    </dataValidation>
    <dataValidation type="list" allowBlank="1" showInputMessage="1" showErrorMessage="1" errorTitle="Invalid Data Detected" error="Excel has determined that invalid data was entered into this cell. Check the value and select the appropriate option from the drop-down menu on the right. _x000a__x000a_Refer to the spreadsheet manual for additional help." sqref="C96">
      <formula1>"Yes, No, Not Applicable"</formula1>
    </dataValidation>
  </dataValidations>
  <pageMargins left="0.25" right="0.25" top="0.5" bottom="0.5" header="0" footer="0.3"/>
  <pageSetup scale="73" fitToHeight="0" orientation="portrait" r:id="rId2"/>
  <headerFooter>
    <oddFooter>Page &amp;P of &amp;N</oddFooter>
  </headerFooter>
  <rowBreaks count="3" manualBreakCount="3">
    <brk id="31" max="3" man="1"/>
    <brk id="67" max="3" man="1"/>
    <brk id="85" max="3" man="1"/>
  </rowBreaks>
  <ignoredErrors>
    <ignoredError sqref="G75:H75 G59:H59 G72:H72 G62:H67 N59 N72 M62:N62 M63:N63 M64:N64 M65:N65 M66:N66 G74:H74 N7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Indicators Worksheet</vt:lpstr>
      <vt:lpstr>'Financial Indicators Worksheet'!Print_Area</vt:lpstr>
      <vt:lpstr>'Financial Indicators 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Kraemer</dc:creator>
  <cp:lastModifiedBy>Steven Kraemer</cp:lastModifiedBy>
  <cp:lastPrinted>2014-12-22T20:47:50Z</cp:lastPrinted>
  <dcterms:created xsi:type="dcterms:W3CDTF">2006-09-16T00:00:00Z</dcterms:created>
  <dcterms:modified xsi:type="dcterms:W3CDTF">2025-05-15T18:29:14Z</dcterms:modified>
</cp:coreProperties>
</file>